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TROŠKOVNIK 1 " sheetId="1" r:id="rId1"/>
  </sheets>
  <definedNames>
    <definedName name="_xlnm.Print_Area" localSheetId="0">'TROŠKOVNIK 1 '!$A$1:$V$369</definedName>
  </definedNames>
  <calcPr fullCalcOnLoad="1"/>
</workbook>
</file>

<file path=xl/sharedStrings.xml><?xml version="1.0" encoding="utf-8"?>
<sst xmlns="http://schemas.openxmlformats.org/spreadsheetml/2006/main" count="285" uniqueCount="79">
  <si>
    <t xml:space="preserve">DUŽINA (m): </t>
  </si>
  <si>
    <t xml:space="preserve">ŠIRINA ASFALTA (m): </t>
  </si>
  <si>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</si>
  <si>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</si>
  <si>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</si>
  <si>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</si>
  <si>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</si>
  <si>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</si>
  <si>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</si>
  <si>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</si>
  <si>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</si>
  <si>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</si>
  <si>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</si>
  <si>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x</t>
  </si>
  <si>
    <t>(</t>
  </si>
  <si>
    <t>+</t>
  </si>
  <si>
    <t>m )</t>
  </si>
  <si>
    <t>)</t>
  </si>
  <si>
    <t>2. ASFALTERSKI RADOVI</t>
  </si>
  <si>
    <t>REDNI</t>
  </si>
  <si>
    <t>DIONICA: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</si>
  <si>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</si>
  <si>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</si>
  <si>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CESTA:</t>
  </si>
  <si>
    <t>3. RADOVI NA BANKINI I UREĐENJU ODVODNJE:</t>
  </si>
  <si>
    <t>REKAPITULACIJA:</t>
  </si>
  <si>
    <t>3. RADOVI NA BANKINI I UREĐENJU ODVODNJE</t>
  </si>
  <si>
    <t>2. ASFALTERSKI RADOVI:</t>
  </si>
  <si>
    <t>JEDINIČNA CIJENA</t>
  </si>
  <si>
    <t>VRIJEDNOST RADA</t>
  </si>
  <si>
    <t xml:space="preserve">  </t>
  </si>
  <si>
    <t>OPĆENITO</t>
  </si>
  <si>
    <t>izradio:</t>
  </si>
  <si>
    <t>Marko Kašik, dipl.ing.građ.</t>
  </si>
  <si>
    <t>nerazvrstana</t>
  </si>
  <si>
    <t xml:space="preserve"> - Postojeća prometna signalizacije ostaje prema postojećem, te nije predmet ovog troškovnika.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</si>
  <si>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</si>
  <si>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</si>
  <si>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</si>
  <si>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r>
      <t>Nabava, doprema i ugradnja kvalitetnog kamenog materijala za izradu tamponskog sloja  debljine 30 cm u zbijenom stanju. Sabijanje istog do postizanja modula stišljivosti Ms=80 MN/m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mjereno kružnom pločom Ф30 cm. Rezultate mjerenja dostaviti investitoru.                                                                                     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kamenog materijala u rasutom stanju.</t>
    </r>
  </si>
  <si>
    <r>
      <t>Dobava, prijevoz i strojna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</si>
  <si>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PDV: 25%</t>
  </si>
  <si>
    <t>SVEUKUPNO: kN</t>
  </si>
  <si>
    <t>PDV 25%</t>
  </si>
  <si>
    <t xml:space="preserve"> - Ostalo prema važećim zakonima i propisima.  Ishoditi suglasnost nadležnog ŽUC-a.</t>
  </si>
  <si>
    <t>TROŠKOVNIK RADOVA NA MODERNIZACIJI POSTOJEĆE CESTE</t>
  </si>
  <si>
    <t xml:space="preserve"> - Stavka 3.2. odnosi se na sanaciju cestovnih jaraka prema opisu, ili uređenje nasipa i pokosa.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</si>
  <si>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</si>
  <si>
    <t>Donja Rijeka</t>
  </si>
  <si>
    <t>Gornja Rijeka</t>
  </si>
  <si>
    <t>UKUPNO 1-6 kN</t>
  </si>
  <si>
    <t>SVEUKUPNO 1-6 kN</t>
  </si>
  <si>
    <t xml:space="preserve"> - Svi radovi obuhvaćeni izvedbenim troškovnikom odnose se na modernizaciju postojećih cesta i njenih postojećih elemenata, tj. odnosi se na radove izvanrednog održavanja i gradnje platoa.</t>
  </si>
  <si>
    <t xml:space="preserve"> - Istima se ne utječe na širinu postojeće trase, niveletu, infrastrukturu, a zahvat se odvija u postojećem koridoru postojeće čestice.</t>
  </si>
  <si>
    <t xml:space="preserve"> - Sve sanacije propusta izvode se od bet.cjevi fi300-400 mm, duljine 7-8m, ukoliko nije drugačije naznačeno.</t>
  </si>
  <si>
    <t>Kostanjevec Riječki</t>
  </si>
  <si>
    <t>Odvojak Brlić</t>
  </si>
  <si>
    <r>
      <t>Strojni iskop sanacije nerazvrstane ceste.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</si>
  <si>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t>Odvojak Oraki</t>
  </si>
  <si>
    <t xml:space="preserve">Dio kčbr. 2698, ko Gornja Rijeka </t>
  </si>
  <si>
    <t>Dio kčbr. 2105, ko Gornja Rijeka</t>
  </si>
  <si>
    <t>Novoselska</t>
  </si>
  <si>
    <r>
      <t>Dobava, prijevoz i ugradnja asfaltne mase BNHS 0-16 mm u sloju debljine 6 cm u uvaljanom stanju.                                                                                       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ugrađene asfaltne mase.</t>
    </r>
  </si>
  <si>
    <t>Dobava, prijevoz i ugradnja metalne ograde sa odgovarajučom antikorozivnom zaštitom ili-ili cinjčanjem te ostali rad i materija.                                                                                       Obračun po kg.</t>
  </si>
  <si>
    <t>kg</t>
  </si>
  <si>
    <t>1. IZGRADNJA ELEMENATA OGRADE:</t>
  </si>
  <si>
    <t xml:space="preserve">1. IZGRADNJA ELEMENTA OBJEKTA </t>
  </si>
  <si>
    <t xml:space="preserve">4. IZGRADNJA ELEMENTA OBJEKTA </t>
  </si>
  <si>
    <t>4.1.</t>
  </si>
  <si>
    <t>1.IZRADA PODLOGE:</t>
  </si>
  <si>
    <t>4. IZGRADNJA ELEMENTA OBJEKTA:</t>
  </si>
  <si>
    <t>Dio kčbr. 3143, ko Gornja Rijeka</t>
  </si>
  <si>
    <t>Kralja Bele</t>
  </si>
  <si>
    <t>Kolarec</t>
  </si>
  <si>
    <t>odvojak Valjak</t>
  </si>
  <si>
    <t>Dio kčbr. 4478, ko Pofuki</t>
  </si>
  <si>
    <t>Fodrovec Riječki</t>
  </si>
  <si>
    <t>Centar</t>
  </si>
  <si>
    <t>Dio kčbr. 1700, ko Pofuki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</si>
</sst>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4" fontId="0" fillId="0" borderId="22" xfId="0" applyNumberFormat="1" applyFont="1" applyBorder="1" applyAlignment="1">
      <alignment vertical="center"/>
    </xf>
    <xf numFmtId="0" fontId="0" fillId="0" borderId="13" xfId="0" applyFont="1" applyBorder="1" applyAlignment="1">
      <alignment wrapText="1"/>
    </xf>
    <xf numFmtId="0" fontId="0" fillId="0" borderId="2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7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7" fillId="0" borderId="31" xfId="0" applyNumberFormat="1" applyFont="1" applyBorder="1" applyAlignment="1">
      <alignment horizontal="right" vertical="center" shrinkToFit="1"/>
    </xf>
    <xf numFmtId="4" fontId="7" fillId="0" borderId="0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33" borderId="19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left" wrapText="1"/>
    </xf>
    <xf numFmtId="0" fontId="1" fillId="0" borderId="34" xfId="0" applyFont="1" applyBorder="1" applyAlignment="1">
      <alignment/>
    </xf>
    <xf numFmtId="0" fontId="0" fillId="0" borderId="33" xfId="0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 horizontal="center"/>
    </xf>
    <xf numFmtId="0" fontId="1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33" borderId="38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0" borderId="39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4" fontId="0" fillId="0" borderId="22" xfId="0" applyNumberFormat="1" applyFont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/>
    </xf>
    <xf numFmtId="3" fontId="0" fillId="0" borderId="4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0" fillId="0" borderId="42" xfId="0" applyNumberFormat="1" applyFont="1" applyBorder="1" applyAlignment="1">
      <alignment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41" xfId="0" applyFont="1" applyBorder="1" applyAlignment="1">
      <alignment/>
    </xf>
    <xf numFmtId="16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20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/>
    </xf>
    <xf numFmtId="3" fontId="0" fillId="0" borderId="21" xfId="0" applyNumberFormat="1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3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vertical="center"/>
    </xf>
    <xf numFmtId="0" fontId="0" fillId="33" borderId="38" xfId="0" applyFont="1" applyFill="1" applyBorder="1" applyAlignment="1">
      <alignment horizontal="center"/>
    </xf>
    <xf numFmtId="16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2" fontId="13" fillId="0" borderId="0" xfId="0" applyNumberFormat="1" applyFont="1" applyBorder="1" applyAlignment="1">
      <alignment vertical="top" wrapText="1"/>
    </xf>
    <xf numFmtId="164" fontId="13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1" fillId="0" borderId="33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11" fillId="0" borderId="33" xfId="0" applyNumberFormat="1" applyFont="1" applyBorder="1" applyAlignment="1">
      <alignment horizontal="left"/>
    </xf>
    <xf numFmtId="4" fontId="1" fillId="0" borderId="35" xfId="0" applyNumberFormat="1" applyFont="1" applyBorder="1" applyAlignment="1">
      <alignment horizontal="left"/>
    </xf>
    <xf numFmtId="0" fontId="12" fillId="0" borderId="34" xfId="0" applyFont="1" applyBorder="1" applyAlignment="1">
      <alignment horizontal="center"/>
    </xf>
    <xf numFmtId="0" fontId="11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46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 wrapText="1"/>
    </xf>
    <xf numFmtId="4" fontId="1" fillId="0" borderId="48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4" fontId="1" fillId="0" borderId="49" xfId="0" applyNumberFormat="1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 wrapText="1" shrinkToFit="1"/>
    </xf>
    <xf numFmtId="0" fontId="0" fillId="0" borderId="21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22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164" fontId="3" fillId="0" borderId="27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6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Font="1" applyBorder="1" applyAlignment="1">
      <alignment vertical="top" wrapText="1"/>
    </xf>
    <xf numFmtId="3" fontId="0" fillId="0" borderId="21" xfId="0" applyNumberFormat="1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4" fontId="12" fillId="0" borderId="34" xfId="0" applyNumberFormat="1" applyFont="1" applyBorder="1" applyAlignment="1">
      <alignment horizontal="right" wrapText="1"/>
    </xf>
    <xf numFmtId="4" fontId="12" fillId="0" borderId="35" xfId="0" applyNumberFormat="1" applyFont="1" applyBorder="1" applyAlignment="1">
      <alignment horizontal="right" wrapText="1"/>
    </xf>
    <xf numFmtId="0" fontId="5" fillId="0" borderId="31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" fontId="0" fillId="0" borderId="13" xfId="0" applyNumberFormat="1" applyFont="1" applyBorder="1" applyAlignment="1">
      <alignment horizontal="left" vertical="top" wrapText="1"/>
    </xf>
    <xf numFmtId="4" fontId="0" fillId="0" borderId="13" xfId="0" applyNumberFormat="1" applyBorder="1" applyAlignment="1">
      <alignment wrapText="1"/>
    </xf>
    <xf numFmtId="0" fontId="0" fillId="0" borderId="21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0" fillId="0" borderId="21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4" fontId="0" fillId="0" borderId="0" xfId="0" applyNumberFormat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3" fillId="0" borderId="34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69"/>
  <sheetViews>
    <sheetView tabSelected="1" view="pageBreakPreview" zoomScale="120" zoomScaleNormal="120" zoomScaleSheetLayoutView="120" workbookViewId="0" topLeftCell="A331">
      <selection activeCell="U85" sqref="U85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3.421875" style="0" customWidth="1"/>
    <col min="6" max="6" width="5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8.28125" style="0" customWidth="1"/>
    <col min="17" max="17" width="3.28125" style="0" customWidth="1"/>
    <col min="18" max="18" width="5.8515625" style="2" customWidth="1"/>
    <col min="19" max="19" width="4.140625" style="1" customWidth="1"/>
    <col min="20" max="20" width="9.00390625" style="1" customWidth="1"/>
    <col min="21" max="21" width="9.00390625" style="3" customWidth="1"/>
    <col min="22" max="22" width="11.7109375" style="3" customWidth="1"/>
    <col min="24" max="25" width="9.00390625" style="0" customWidth="1"/>
    <col min="26" max="26" width="10.00390625" style="0" customWidth="1"/>
  </cols>
  <sheetData>
    <row r="2" spans="2:20" ht="18.75" customHeight="1">
      <c r="B2" s="250" t="s">
        <v>31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</row>
    <row r="3" spans="2:20" ht="18.75" customHeight="1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3:22" s="66" customFormat="1" ht="12.75" customHeight="1">
      <c r="C4" s="251" t="s">
        <v>52</v>
      </c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67"/>
    </row>
    <row r="5" spans="3:22" s="66" customFormat="1" ht="26.25" customHeight="1"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67"/>
    </row>
    <row r="6" spans="3:22" s="66" customFormat="1" ht="12.7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7"/>
    </row>
    <row r="7" spans="3:22" s="66" customFormat="1" ht="12.75">
      <c r="C7" s="252" t="s">
        <v>53</v>
      </c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67"/>
    </row>
    <row r="8" spans="3:22" s="66" customFormat="1" ht="12.75"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67"/>
    </row>
    <row r="9" spans="3:22" s="66" customFormat="1" ht="12.7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7"/>
    </row>
    <row r="10" spans="3:22" s="66" customFormat="1" ht="12.75">
      <c r="C10" s="253" t="s">
        <v>35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67"/>
    </row>
    <row r="11" spans="3:22" s="66" customFormat="1" ht="12.75"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67"/>
    </row>
    <row r="12" spans="3:22" s="66" customFormat="1" ht="12.75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7"/>
    </row>
    <row r="13" spans="3:22" s="66" customFormat="1" ht="12.75">
      <c r="C13" s="245" t="s">
        <v>36</v>
      </c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67"/>
    </row>
    <row r="14" spans="3:22" s="66" customFormat="1" ht="12.75"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67"/>
    </row>
    <row r="15" spans="3:22" s="66" customFormat="1" ht="12.75"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7"/>
    </row>
    <row r="16" spans="3:22" s="66" customFormat="1" ht="12.75">
      <c r="C16" s="245" t="s">
        <v>44</v>
      </c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67"/>
    </row>
    <row r="17" spans="3:22" s="66" customFormat="1" ht="12.75">
      <c r="C17" s="175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</row>
    <row r="18" spans="3:22" s="66" customFormat="1" ht="12.75" customHeight="1">
      <c r="C18" s="245" t="s">
        <v>54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</row>
    <row r="19" spans="3:22" s="66" customFormat="1" ht="12.75" customHeight="1"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</row>
    <row r="20" spans="3:22" s="66" customFormat="1" ht="12.75" customHeight="1"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3:22" s="66" customFormat="1" ht="12.75" customHeight="1">
      <c r="C21" s="245" t="s">
        <v>46</v>
      </c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</row>
    <row r="22" spans="3:22" s="66" customFormat="1" ht="12.75" customHeight="1"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</row>
    <row r="23" spans="3:22" s="66" customFormat="1" ht="12.75" customHeight="1"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3:22" s="66" customFormat="1" ht="12.75" customHeight="1"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3:22" s="66" customFormat="1" ht="12.75" customHeight="1"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3:22" s="66" customFormat="1" ht="12.75" customHeight="1"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3:22" s="66" customFormat="1" ht="12.75" customHeight="1"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3:22" s="66" customFormat="1" ht="12.75" customHeight="1"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  <row r="29" spans="3:22" s="66" customFormat="1" ht="12.75" customHeight="1"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</row>
    <row r="30" spans="3:22" s="66" customFormat="1" ht="12.75" customHeight="1"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</row>
    <row r="31" spans="3:22" s="66" customFormat="1" ht="12.75" customHeight="1"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</row>
    <row r="32" spans="3:22" s="66" customFormat="1" ht="12.75" customHeight="1"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</row>
    <row r="33" spans="3:22" s="66" customFormat="1" ht="12.75" customHeight="1"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</row>
    <row r="34" spans="3:22" s="66" customFormat="1" ht="12.75" customHeight="1"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</row>
    <row r="35" spans="3:22" s="66" customFormat="1" ht="12.75" customHeight="1"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</row>
    <row r="36" spans="3:22" s="66" customFormat="1" ht="12.75" customHeight="1"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</row>
    <row r="37" spans="3:22" s="66" customFormat="1" ht="12.75" customHeight="1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</row>
    <row r="38" spans="3:22" s="66" customFormat="1" ht="12.75" customHeight="1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</row>
    <row r="39" spans="3:22" s="66" customFormat="1" ht="12.75" customHeight="1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</row>
    <row r="40" spans="3:22" s="66" customFormat="1" ht="12.75" customHeight="1"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</row>
    <row r="41" spans="3:22" s="66" customFormat="1" ht="12.75" customHeight="1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</row>
    <row r="42" spans="3:22" s="66" customFormat="1" ht="12.75" customHeight="1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</row>
    <row r="43" spans="3:22" s="66" customFormat="1" ht="12.75" customHeight="1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</row>
    <row r="44" spans="3:22" s="66" customFormat="1" ht="12.75" customHeight="1"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</row>
    <row r="45" spans="3:22" s="66" customFormat="1" ht="12.75" customHeight="1"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</row>
    <row r="46" spans="3:22" s="66" customFormat="1" ht="12.7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</row>
    <row r="47" spans="3:22" s="66" customFormat="1" ht="12.7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</row>
    <row r="48" spans="3:22" s="66" customFormat="1" ht="12.75" customHeight="1"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</row>
    <row r="49" spans="3:22" s="66" customFormat="1" ht="12.75" customHeight="1"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</row>
    <row r="50" spans="3:22" s="66" customFormat="1" ht="12.75" customHeight="1"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</row>
    <row r="51" spans="3:22" s="66" customFormat="1" ht="12.75" customHeight="1"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</row>
    <row r="52" spans="3:22" s="66" customFormat="1" ht="12.75" customHeight="1"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3:22" s="66" customFormat="1" ht="12.75" customHeight="1"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</row>
    <row r="54" spans="3:22" s="66" customFormat="1" ht="12.75" customHeight="1"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</row>
    <row r="55" spans="3:22" s="66" customFormat="1" ht="12.75" customHeight="1"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</row>
    <row r="56" spans="3:22" s="66" customFormat="1" ht="12.75" customHeight="1"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</row>
    <row r="57" spans="3:22" s="66" customFormat="1" ht="12.75" customHeight="1"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</row>
    <row r="58" spans="3:22" s="66" customFormat="1" ht="12.75" customHeight="1"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</row>
    <row r="59" spans="3:22" s="66" customFormat="1" ht="12.75" customHeight="1"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</row>
    <row r="60" spans="3:22" s="66" customFormat="1" ht="6" customHeight="1"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</row>
    <row r="61" spans="3:22" s="66" customFormat="1" ht="12.75" customHeight="1" hidden="1"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</row>
    <row r="62" spans="3:22" s="66" customFormat="1" ht="12.75" customHeight="1" hidden="1"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</row>
    <row r="63" spans="3:22" s="66" customFormat="1" ht="12.75" customHeight="1" hidden="1"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</row>
    <row r="64" spans="3:22" s="66" customFormat="1" ht="12.75" customHeight="1" hidden="1"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</row>
    <row r="65" spans="3:22" s="66" customFormat="1" ht="30.75" customHeight="1"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</row>
    <row r="66" spans="3:22" s="66" customFormat="1" ht="12.75" customHeight="1"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</row>
    <row r="67" spans="3:22" s="66" customFormat="1" ht="12.75" customHeight="1"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</row>
    <row r="68" spans="3:22" s="66" customFormat="1" ht="12.75" customHeight="1"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</row>
    <row r="69" spans="3:22" s="66" customFormat="1" ht="12.75" customHeight="1"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</row>
    <row r="70" spans="3:22" s="66" customFormat="1" ht="12.75" customHeight="1"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</row>
    <row r="71" spans="3:22" s="66" customFormat="1" ht="12.75" customHeight="1"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</row>
    <row r="72" spans="1:22" ht="13.5" thickBot="1">
      <c r="A72" s="66"/>
      <c r="B72" s="66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7"/>
    </row>
    <row r="73" spans="1:22" ht="17.25" customHeight="1" thickBot="1">
      <c r="A73" s="81"/>
      <c r="B73" s="182" t="s">
        <v>45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76"/>
      <c r="T73" s="176"/>
      <c r="U73" s="178"/>
      <c r="V73" s="179"/>
    </row>
    <row r="74" spans="1:22" ht="17.25" customHeight="1" thickBot="1">
      <c r="A74" s="180">
        <v>1</v>
      </c>
      <c r="B74" s="228" t="s">
        <v>55</v>
      </c>
      <c r="C74" s="229"/>
      <c r="D74" s="229"/>
      <c r="E74" s="229"/>
      <c r="F74" s="229"/>
      <c r="G74" s="229"/>
      <c r="H74" s="230" t="s">
        <v>56</v>
      </c>
      <c r="I74" s="230"/>
      <c r="J74" s="230"/>
      <c r="K74" s="230"/>
      <c r="L74" s="230"/>
      <c r="M74" s="230"/>
      <c r="N74" s="230"/>
      <c r="O74" s="230"/>
      <c r="P74" s="230"/>
      <c r="Q74" s="230"/>
      <c r="R74" s="231"/>
      <c r="S74" s="81"/>
      <c r="T74" s="81"/>
      <c r="U74" s="82"/>
      <c r="V74" s="82"/>
    </row>
    <row r="75" spans="1:22" ht="17.25" customHeight="1" thickBot="1">
      <c r="A75" s="81"/>
      <c r="B75" s="232" t="s">
        <v>60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4"/>
      <c r="S75" s="81"/>
      <c r="T75" s="81"/>
      <c r="U75" s="82"/>
      <c r="V75" s="82"/>
    </row>
    <row r="76" spans="1:22" s="83" customFormat="1" ht="14.25" customHeight="1">
      <c r="A76" s="81"/>
      <c r="F76" s="19"/>
      <c r="K76" s="235"/>
      <c r="L76" s="236"/>
      <c r="M76" s="237"/>
      <c r="P76" s="19"/>
      <c r="S76" s="52"/>
      <c r="U76" s="84"/>
      <c r="V76" s="84"/>
    </row>
    <row r="77" spans="1:22" ht="6" customHeight="1" thickBot="1">
      <c r="A77" s="81"/>
      <c r="S77" s="81"/>
      <c r="T77" s="81"/>
      <c r="U77" s="82"/>
      <c r="V77" s="82"/>
    </row>
    <row r="78" spans="1:22" ht="15.75">
      <c r="A78" s="103" t="s">
        <v>23</v>
      </c>
      <c r="B78" s="45"/>
      <c r="C78" s="238"/>
      <c r="D78" s="239"/>
      <c r="E78" s="239" t="s">
        <v>34</v>
      </c>
      <c r="F78" s="239"/>
      <c r="G78" s="240"/>
      <c r="H78" s="240"/>
      <c r="I78" s="240"/>
      <c r="J78" s="240"/>
      <c r="K78" s="45"/>
      <c r="L78" s="45"/>
      <c r="M78" s="45"/>
      <c r="N78" s="45"/>
      <c r="O78" s="45"/>
      <c r="P78" s="46"/>
      <c r="Q78" s="44"/>
      <c r="R78" s="17"/>
      <c r="S78" s="85"/>
      <c r="T78" s="81"/>
      <c r="U78" s="82"/>
      <c r="V78" s="82"/>
    </row>
    <row r="79" spans="1:22" ht="15.75">
      <c r="A79" s="47" t="s">
        <v>20</v>
      </c>
      <c r="B79" s="48"/>
      <c r="C79" s="208">
        <v>1</v>
      </c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10"/>
      <c r="Q79" s="44"/>
      <c r="R79" s="17"/>
      <c r="S79" s="85"/>
      <c r="T79" s="81"/>
      <c r="U79" s="82"/>
      <c r="V79" s="82"/>
    </row>
    <row r="80" spans="1:22" ht="15" customHeight="1" thickBot="1">
      <c r="A80" s="104" t="s">
        <v>0</v>
      </c>
      <c r="B80" s="49"/>
      <c r="C80" s="211">
        <v>85</v>
      </c>
      <c r="D80" s="212"/>
      <c r="E80" s="212"/>
      <c r="F80" s="50"/>
      <c r="G80" s="51" t="s">
        <v>1</v>
      </c>
      <c r="H80" s="50"/>
      <c r="I80" s="50"/>
      <c r="J80" s="50"/>
      <c r="K80" s="50"/>
      <c r="L80" s="50"/>
      <c r="M80" s="50"/>
      <c r="N80" s="50"/>
      <c r="O80" s="213">
        <v>2.5</v>
      </c>
      <c r="P80" s="214"/>
      <c r="Q80" s="44"/>
      <c r="R80" s="17"/>
      <c r="S80" s="85"/>
      <c r="T80" s="81"/>
      <c r="U80" s="82"/>
      <c r="V80" s="82"/>
    </row>
    <row r="81" spans="1:22" ht="2.25" customHeight="1" hidden="1">
      <c r="A81" s="86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/>
      <c r="S81" s="87"/>
      <c r="T81" s="86"/>
      <c r="U81" s="88"/>
      <c r="V81" s="88"/>
    </row>
    <row r="82" spans="1:22" ht="12.75">
      <c r="A82" s="69" t="s">
        <v>19</v>
      </c>
      <c r="B82" s="215" t="s">
        <v>2</v>
      </c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7"/>
      <c r="S82" s="221" t="s">
        <v>3</v>
      </c>
      <c r="T82" s="221" t="s">
        <v>4</v>
      </c>
      <c r="U82" s="197" t="s">
        <v>28</v>
      </c>
      <c r="V82" s="199" t="s">
        <v>29</v>
      </c>
    </row>
    <row r="83" spans="1:22" ht="9" customHeight="1">
      <c r="A83" s="70" t="s">
        <v>5</v>
      </c>
      <c r="B83" s="218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20"/>
      <c r="S83" s="222"/>
      <c r="T83" s="222"/>
      <c r="U83" s="198"/>
      <c r="V83" s="200"/>
    </row>
    <row r="84" spans="1:22" ht="15.75">
      <c r="A84" s="105"/>
      <c r="B84" s="58" t="s">
        <v>6</v>
      </c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7"/>
      <c r="S84" s="107"/>
      <c r="T84" s="106"/>
      <c r="U84" s="108"/>
      <c r="V84" s="109"/>
    </row>
    <row r="85" spans="1:22" ht="28.5" customHeight="1">
      <c r="A85" s="110" t="s">
        <v>7</v>
      </c>
      <c r="B85" s="189" t="s">
        <v>57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1"/>
      <c r="S85" s="111" t="s">
        <v>37</v>
      </c>
      <c r="T85" s="112">
        <f>(C80*(O80+1))</f>
        <v>297.5</v>
      </c>
      <c r="U85" s="113"/>
      <c r="V85" s="114">
        <f>T85*U85</f>
        <v>0</v>
      </c>
    </row>
    <row r="86" spans="1:22" ht="12.75" customHeight="1">
      <c r="A86" s="115"/>
      <c r="B86" s="116">
        <f>C80</f>
        <v>85</v>
      </c>
      <c r="C86" s="117" t="s">
        <v>13</v>
      </c>
      <c r="D86" s="118" t="s">
        <v>14</v>
      </c>
      <c r="E86" s="119">
        <f>O80</f>
        <v>2.5</v>
      </c>
      <c r="F86" s="117" t="s">
        <v>15</v>
      </c>
      <c r="G86" s="119">
        <v>1</v>
      </c>
      <c r="H86" s="118" t="s">
        <v>16</v>
      </c>
      <c r="I86" s="118"/>
      <c r="J86" s="120"/>
      <c r="K86" s="120"/>
      <c r="L86" s="120"/>
      <c r="M86" s="120"/>
      <c r="N86" s="120"/>
      <c r="O86" s="120"/>
      <c r="P86" s="120"/>
      <c r="Q86" s="120"/>
      <c r="R86" s="121"/>
      <c r="S86" s="122"/>
      <c r="T86" s="123"/>
      <c r="U86" s="124"/>
      <c r="V86" s="125"/>
    </row>
    <row r="87" spans="1:22" ht="70.5" customHeight="1">
      <c r="A87" s="126" t="s">
        <v>8</v>
      </c>
      <c r="B87" s="189" t="s">
        <v>39</v>
      </c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1"/>
      <c r="S87" s="111" t="s">
        <v>22</v>
      </c>
      <c r="T87" s="113">
        <f>(C80*(O80+1)*L88*1.3)+(E89*L89*1.3)</f>
        <v>116.025</v>
      </c>
      <c r="U87" s="113"/>
      <c r="V87" s="114">
        <f>T87*U87</f>
        <v>0</v>
      </c>
    </row>
    <row r="88" spans="1:22" ht="14.25" customHeight="1">
      <c r="A88" s="115"/>
      <c r="B88" s="116">
        <f>C80</f>
        <v>85</v>
      </c>
      <c r="C88" s="117" t="s">
        <v>13</v>
      </c>
      <c r="D88" s="118" t="s">
        <v>14</v>
      </c>
      <c r="E88" s="119">
        <f>O80</f>
        <v>2.5</v>
      </c>
      <c r="F88" s="117" t="s">
        <v>15</v>
      </c>
      <c r="G88" s="119">
        <v>1</v>
      </c>
      <c r="H88" s="118" t="s">
        <v>16</v>
      </c>
      <c r="I88" s="118"/>
      <c r="J88" s="127" t="s">
        <v>13</v>
      </c>
      <c r="K88" s="128" t="s">
        <v>14</v>
      </c>
      <c r="L88" s="171">
        <v>0.3</v>
      </c>
      <c r="M88" s="129" t="s">
        <v>13</v>
      </c>
      <c r="N88" s="172">
        <v>1.3</v>
      </c>
      <c r="O88" s="130" t="s">
        <v>17</v>
      </c>
      <c r="P88" s="131"/>
      <c r="Q88" s="132"/>
      <c r="R88" s="132"/>
      <c r="S88" s="133"/>
      <c r="T88" s="123"/>
      <c r="U88" s="124"/>
      <c r="V88" s="125"/>
    </row>
    <row r="89" spans="1:22" ht="0.75" customHeight="1">
      <c r="A89" s="115"/>
      <c r="B89" s="201"/>
      <c r="C89" s="202"/>
      <c r="D89" s="134"/>
      <c r="E89" s="203"/>
      <c r="F89" s="203"/>
      <c r="G89" s="135"/>
      <c r="H89" s="136"/>
      <c r="I89" s="136"/>
      <c r="J89" s="137"/>
      <c r="K89" s="138"/>
      <c r="L89" s="139"/>
      <c r="M89" s="139"/>
      <c r="N89" s="140"/>
      <c r="O89" s="141"/>
      <c r="P89" s="132"/>
      <c r="Q89" s="132"/>
      <c r="R89" s="132"/>
      <c r="S89" s="142"/>
      <c r="T89" s="143"/>
      <c r="U89" s="144"/>
      <c r="V89" s="145"/>
    </row>
    <row r="90" spans="1:22" ht="15.75">
      <c r="A90" s="146"/>
      <c r="B90" s="59" t="s">
        <v>18</v>
      </c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8"/>
      <c r="S90" s="148"/>
      <c r="T90" s="149"/>
      <c r="U90" s="150"/>
      <c r="V90" s="151"/>
    </row>
    <row r="91" spans="1:22" ht="42" customHeight="1">
      <c r="A91" s="126" t="s">
        <v>9</v>
      </c>
      <c r="B91" s="189" t="s">
        <v>40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5"/>
      <c r="S91" s="111" t="s">
        <v>37</v>
      </c>
      <c r="T91" s="112">
        <f>C80*O80+E93</f>
        <v>212.5</v>
      </c>
      <c r="U91" s="113"/>
      <c r="V91" s="114">
        <f>T91*U91</f>
        <v>0</v>
      </c>
    </row>
    <row r="92" spans="1:22" ht="12.75" customHeight="1">
      <c r="A92" s="115"/>
      <c r="B92" s="152">
        <f>C80</f>
        <v>85</v>
      </c>
      <c r="C92" s="153" t="s">
        <v>13</v>
      </c>
      <c r="D92" s="206">
        <f>O80</f>
        <v>2.5</v>
      </c>
      <c r="E92" s="207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22"/>
      <c r="T92" s="123"/>
      <c r="U92" s="124"/>
      <c r="V92" s="125"/>
    </row>
    <row r="93" spans="1:22" ht="7.5" customHeight="1">
      <c r="A93" s="115"/>
      <c r="B93" s="256"/>
      <c r="C93" s="257"/>
      <c r="D93" s="134"/>
      <c r="E93" s="254"/>
      <c r="F93" s="255"/>
      <c r="G93" s="136"/>
      <c r="H93" s="136"/>
      <c r="I93" s="136"/>
      <c r="J93" s="132"/>
      <c r="K93" s="132"/>
      <c r="L93" s="132"/>
      <c r="M93" s="132"/>
      <c r="N93" s="132"/>
      <c r="O93" s="132"/>
      <c r="P93" s="132"/>
      <c r="Q93" s="132"/>
      <c r="R93" s="132"/>
      <c r="S93" s="142"/>
      <c r="T93" s="143"/>
      <c r="U93" s="144"/>
      <c r="V93" s="145"/>
    </row>
    <row r="94" spans="1:22" ht="12.75" customHeight="1">
      <c r="A94" s="89"/>
      <c r="B94" s="60" t="s">
        <v>26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1"/>
    </row>
    <row r="95" spans="1:22" ht="57" customHeight="1">
      <c r="A95" s="110" t="s">
        <v>10</v>
      </c>
      <c r="B95" s="189" t="s">
        <v>47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1"/>
      <c r="S95" s="111" t="s">
        <v>38</v>
      </c>
      <c r="T95" s="112">
        <f>C80*2*F96</f>
        <v>6.8</v>
      </c>
      <c r="U95" s="113"/>
      <c r="V95" s="114">
        <f>T95*U95</f>
        <v>0</v>
      </c>
    </row>
    <row r="96" spans="1:22" ht="11.25" customHeight="1">
      <c r="A96" s="154"/>
      <c r="B96" s="155">
        <f>C80</f>
        <v>85</v>
      </c>
      <c r="C96" s="156" t="s">
        <v>13</v>
      </c>
      <c r="D96" s="157">
        <v>2</v>
      </c>
      <c r="E96" s="156" t="s">
        <v>13</v>
      </c>
      <c r="F96" s="192">
        <v>0.04</v>
      </c>
      <c r="G96" s="193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42"/>
      <c r="T96" s="158"/>
      <c r="U96" s="144"/>
      <c r="V96" s="159"/>
    </row>
    <row r="97" spans="1:22" ht="3" customHeight="1">
      <c r="A97" s="81"/>
      <c r="S97" s="81"/>
      <c r="T97" s="81"/>
      <c r="U97" s="82"/>
      <c r="V97" s="82" t="s">
        <v>30</v>
      </c>
    </row>
    <row r="98" spans="1:22" ht="15" customHeight="1">
      <c r="A98" s="57" t="s">
        <v>25</v>
      </c>
      <c r="H98" s="71" t="s">
        <v>11</v>
      </c>
      <c r="I98" s="8"/>
      <c r="J98" s="8"/>
      <c r="K98" s="8"/>
      <c r="L98" s="8"/>
      <c r="M98" s="8"/>
      <c r="N98" s="8"/>
      <c r="O98" s="8"/>
      <c r="P98" s="8"/>
      <c r="Q98" s="8"/>
      <c r="R98" s="53"/>
      <c r="S98" s="92"/>
      <c r="T98" s="92"/>
      <c r="U98" s="93"/>
      <c r="V98" s="72">
        <f>V85+V87</f>
        <v>0</v>
      </c>
    </row>
    <row r="99" spans="1:22" ht="3" customHeight="1">
      <c r="A99" s="81"/>
      <c r="R99" s="73"/>
      <c r="S99" s="85"/>
      <c r="T99" s="85"/>
      <c r="U99" s="15"/>
      <c r="V99" s="74"/>
    </row>
    <row r="100" spans="1:23" ht="15">
      <c r="A100" s="81"/>
      <c r="B100" s="16"/>
      <c r="C100" s="16"/>
      <c r="D100" s="16"/>
      <c r="E100" s="16"/>
      <c r="F100" s="16"/>
      <c r="H100" s="71" t="s">
        <v>27</v>
      </c>
      <c r="I100" s="8"/>
      <c r="J100" s="54"/>
      <c r="K100" s="8"/>
      <c r="L100" s="54"/>
      <c r="M100" s="54"/>
      <c r="N100" s="54"/>
      <c r="O100" s="54"/>
      <c r="P100" s="8"/>
      <c r="Q100" s="75"/>
      <c r="R100" s="53"/>
      <c r="S100" s="92"/>
      <c r="T100" s="92"/>
      <c r="U100" s="93"/>
      <c r="V100" s="72">
        <f>V91</f>
        <v>0</v>
      </c>
      <c r="W100" s="160"/>
    </row>
    <row r="101" spans="1:22" ht="3" customHeight="1">
      <c r="A101" s="8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6"/>
      <c r="Q101" s="73"/>
      <c r="R101" s="73"/>
      <c r="S101" s="85"/>
      <c r="T101" s="85"/>
      <c r="U101" s="15"/>
      <c r="V101" s="74"/>
    </row>
    <row r="102" spans="1:22" ht="3.75" customHeight="1">
      <c r="A102" s="81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77"/>
      <c r="R102" s="6"/>
      <c r="S102" s="81"/>
      <c r="T102" s="85"/>
      <c r="U102" s="15"/>
      <c r="V102" s="74"/>
    </row>
    <row r="103" spans="1:22" ht="15" customHeight="1">
      <c r="A103" s="81"/>
      <c r="B103" s="6"/>
      <c r="C103" s="6"/>
      <c r="D103" s="6"/>
      <c r="E103" s="6"/>
      <c r="F103" s="6"/>
      <c r="H103" s="56" t="s">
        <v>12</v>
      </c>
      <c r="I103" s="8"/>
      <c r="J103" s="8"/>
      <c r="K103" s="8"/>
      <c r="L103" s="8"/>
      <c r="M103" s="8"/>
      <c r="N103" s="8"/>
      <c r="O103" s="8"/>
      <c r="P103" s="8"/>
      <c r="Q103" s="78"/>
      <c r="R103" s="53"/>
      <c r="S103" s="92"/>
      <c r="T103" s="92"/>
      <c r="U103" s="93"/>
      <c r="V103" s="72">
        <f>V98+V100</f>
        <v>0</v>
      </c>
    </row>
    <row r="104" spans="1:22" ht="3" customHeight="1">
      <c r="A104" s="81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81"/>
      <c r="T104" s="85"/>
      <c r="U104" s="15"/>
      <c r="V104" s="74"/>
    </row>
    <row r="105" spans="1:22" ht="3" customHeight="1">
      <c r="A105" s="81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81"/>
      <c r="T105" s="85"/>
      <c r="U105" s="15"/>
      <c r="V105" s="74"/>
    </row>
    <row r="106" spans="1:22" ht="3" customHeight="1">
      <c r="A106" s="81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81"/>
      <c r="T106" s="85"/>
      <c r="U106" s="15"/>
      <c r="V106" s="74"/>
    </row>
    <row r="107" spans="1:22" ht="3" customHeight="1">
      <c r="A107" s="81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81"/>
      <c r="T107" s="85"/>
      <c r="U107" s="15"/>
      <c r="V107" s="74"/>
    </row>
    <row r="108" spans="1:22" ht="3" customHeight="1">
      <c r="A108" s="81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81"/>
      <c r="T108" s="85"/>
      <c r="U108" s="15"/>
      <c r="V108" s="74"/>
    </row>
    <row r="109" spans="1:22" ht="3" customHeight="1">
      <c r="A109" s="81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81"/>
      <c r="T109" s="85"/>
      <c r="U109" s="15"/>
      <c r="V109" s="74"/>
    </row>
    <row r="110" spans="1:22" ht="3" customHeight="1">
      <c r="A110" s="81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81"/>
      <c r="T110" s="85"/>
      <c r="U110" s="15"/>
      <c r="V110" s="74"/>
    </row>
    <row r="111" spans="1:22" ht="12.75">
      <c r="A111" s="66"/>
      <c r="B111" s="66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7"/>
    </row>
    <row r="112" spans="1:22" ht="12.75">
      <c r="A112" s="66"/>
      <c r="B112" s="66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7"/>
    </row>
    <row r="113" spans="1:22" ht="12.75">
      <c r="A113" s="66"/>
      <c r="B113" s="66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7"/>
    </row>
    <row r="114" spans="1:22" ht="12.75">
      <c r="A114" s="66"/>
      <c r="B114" s="66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7"/>
    </row>
    <row r="115" spans="1:22" ht="12.75">
      <c r="A115" s="66"/>
      <c r="B115" s="66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7"/>
    </row>
    <row r="116" spans="1:22" ht="12.75">
      <c r="A116" s="66"/>
      <c r="B116" s="66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7"/>
    </row>
    <row r="117" spans="1:22" ht="12.75">
      <c r="A117" s="66"/>
      <c r="B117" s="66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7"/>
    </row>
    <row r="118" spans="1:22" ht="12.75">
      <c r="A118" s="66"/>
      <c r="B118" s="66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7"/>
    </row>
    <row r="119" spans="1:22" ht="12.75">
      <c r="A119" s="66"/>
      <c r="B119" s="66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7"/>
    </row>
    <row r="120" spans="1:22" ht="27.75" customHeight="1">
      <c r="A120" s="66"/>
      <c r="B120" s="66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7"/>
    </row>
    <row r="121" spans="1:22" ht="108.75" customHeight="1">
      <c r="A121" s="66"/>
      <c r="B121" s="66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7"/>
    </row>
    <row r="122" spans="1:22" ht="75.75" customHeight="1">
      <c r="A122" s="66"/>
      <c r="B122" s="66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7"/>
    </row>
    <row r="123" spans="1:22" ht="12" customHeight="1">
      <c r="A123" s="66"/>
      <c r="B123" s="66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7"/>
    </row>
    <row r="124" spans="1:22" ht="12.75" hidden="1">
      <c r="A124" s="66"/>
      <c r="B124" s="66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7"/>
    </row>
    <row r="125" spans="1:22" ht="22.5" customHeight="1">
      <c r="A125" s="66"/>
      <c r="B125" s="66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7"/>
    </row>
    <row r="126" spans="1:22" ht="13.5" thickBot="1">
      <c r="A126" s="66"/>
      <c r="B126" s="66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7"/>
    </row>
    <row r="127" spans="1:22" ht="17.25" customHeight="1" thickBot="1">
      <c r="A127" s="81"/>
      <c r="B127" s="182" t="s">
        <v>45</v>
      </c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76"/>
      <c r="U127" s="178"/>
      <c r="V127" s="179"/>
    </row>
    <row r="128" spans="1:19" ht="17.25" customHeight="1" thickBot="1">
      <c r="A128" s="180">
        <v>2</v>
      </c>
      <c r="B128" s="260" t="s">
        <v>48</v>
      </c>
      <c r="C128" s="261"/>
      <c r="D128" s="261"/>
      <c r="E128" s="261"/>
      <c r="F128" s="261"/>
      <c r="G128" s="262"/>
      <c r="H128" s="258" t="s">
        <v>58</v>
      </c>
      <c r="I128" s="258"/>
      <c r="J128" s="258"/>
      <c r="K128" s="258"/>
      <c r="L128" s="258"/>
      <c r="M128" s="258"/>
      <c r="N128" s="258"/>
      <c r="O128" s="258"/>
      <c r="P128" s="258"/>
      <c r="Q128" s="258"/>
      <c r="R128" s="258"/>
      <c r="S128" s="259"/>
    </row>
    <row r="129" spans="2:19" ht="17.25" customHeight="1" thickBot="1">
      <c r="B129" s="232" t="s">
        <v>59</v>
      </c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7"/>
    </row>
    <row r="130" spans="1:22" s="4" customFormat="1" ht="14.25" customHeight="1">
      <c r="A130" s="1"/>
      <c r="F130" s="19"/>
      <c r="K130" s="235"/>
      <c r="L130" s="236"/>
      <c r="M130" s="237"/>
      <c r="P130" s="19"/>
      <c r="S130" s="52"/>
      <c r="U130" s="5"/>
      <c r="V130" s="5"/>
    </row>
    <row r="131" ht="6" customHeight="1" thickBot="1"/>
    <row r="132" spans="1:19" ht="15.75">
      <c r="A132" s="163" t="s">
        <v>23</v>
      </c>
      <c r="B132" s="45"/>
      <c r="C132" s="238"/>
      <c r="D132" s="239"/>
      <c r="E132" s="239" t="s">
        <v>34</v>
      </c>
      <c r="F132" s="239"/>
      <c r="G132" s="240"/>
      <c r="H132" s="240"/>
      <c r="I132" s="240"/>
      <c r="J132" s="240"/>
      <c r="K132" s="45"/>
      <c r="L132" s="45"/>
      <c r="M132" s="45"/>
      <c r="N132" s="45"/>
      <c r="O132" s="45"/>
      <c r="P132" s="46"/>
      <c r="Q132" s="44"/>
      <c r="R132" s="17"/>
      <c r="S132" s="7"/>
    </row>
    <row r="133" spans="1:19" ht="15.75">
      <c r="A133" s="47" t="s">
        <v>20</v>
      </c>
      <c r="B133" s="48"/>
      <c r="C133" s="208">
        <v>2</v>
      </c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09"/>
      <c r="P133" s="210"/>
      <c r="Q133" s="44"/>
      <c r="R133" s="17"/>
      <c r="S133" s="7"/>
    </row>
    <row r="134" spans="1:19" ht="15" customHeight="1" thickBot="1">
      <c r="A134" s="164" t="s">
        <v>0</v>
      </c>
      <c r="B134" s="49"/>
      <c r="C134" s="211">
        <v>5</v>
      </c>
      <c r="D134" s="212"/>
      <c r="E134" s="212"/>
      <c r="F134" s="50"/>
      <c r="G134" s="51" t="s">
        <v>1</v>
      </c>
      <c r="H134" s="50"/>
      <c r="I134" s="50"/>
      <c r="J134" s="50"/>
      <c r="K134" s="50"/>
      <c r="L134" s="50"/>
      <c r="M134" s="50"/>
      <c r="N134" s="50"/>
      <c r="O134" s="213">
        <v>6</v>
      </c>
      <c r="P134" s="214"/>
      <c r="Q134" s="44"/>
      <c r="R134" s="17"/>
      <c r="S134" s="7"/>
    </row>
    <row r="135" spans="1:22" ht="2.25" customHeight="1" hidden="1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2"/>
      <c r="T135" s="9"/>
      <c r="U135" s="13"/>
      <c r="V135" s="13"/>
    </row>
    <row r="136" spans="1:22" ht="14.25" customHeight="1">
      <c r="A136" s="69" t="s">
        <v>19</v>
      </c>
      <c r="B136" s="215" t="s">
        <v>2</v>
      </c>
      <c r="C136" s="216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7"/>
      <c r="S136" s="221" t="s">
        <v>3</v>
      </c>
      <c r="T136" s="221" t="s">
        <v>4</v>
      </c>
      <c r="U136" s="197"/>
      <c r="V136" s="199" t="s">
        <v>29</v>
      </c>
    </row>
    <row r="137" spans="1:22" ht="10.5" customHeight="1">
      <c r="A137" s="70" t="s">
        <v>5</v>
      </c>
      <c r="B137" s="218"/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20"/>
      <c r="S137" s="222"/>
      <c r="T137" s="222"/>
      <c r="U137" s="198"/>
      <c r="V137" s="200"/>
    </row>
    <row r="138" spans="1:22" ht="19.5" customHeight="1">
      <c r="A138" s="30"/>
      <c r="B138" s="59" t="s">
        <v>66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2"/>
      <c r="S138" s="32"/>
      <c r="T138" s="33"/>
      <c r="U138" s="34"/>
      <c r="V138" s="35"/>
    </row>
    <row r="139" spans="1:22" ht="42" customHeight="1">
      <c r="A139" s="25" t="s">
        <v>7</v>
      </c>
      <c r="B139" s="241" t="s">
        <v>63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5"/>
      <c r="S139" s="29" t="s">
        <v>64</v>
      </c>
      <c r="T139" s="38">
        <v>120</v>
      </c>
      <c r="U139" s="27"/>
      <c r="V139" s="28">
        <f>T139*U139</f>
        <v>0</v>
      </c>
    </row>
    <row r="140" spans="1:22" ht="12.75" customHeight="1">
      <c r="A140" s="24"/>
      <c r="B140" s="242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4"/>
      <c r="S140" s="40"/>
      <c r="T140" s="41"/>
      <c r="U140" s="42"/>
      <c r="V140" s="43"/>
    </row>
    <row r="141" spans="1:22" ht="19.5" customHeight="1">
      <c r="A141" s="24"/>
      <c r="B141" s="194"/>
      <c r="C141" s="195"/>
      <c r="D141" s="166"/>
      <c r="E141" s="196"/>
      <c r="F141" s="196"/>
      <c r="G141" s="167"/>
      <c r="H141" s="39"/>
      <c r="I141" s="39"/>
      <c r="J141" s="168"/>
      <c r="K141" s="61"/>
      <c r="L141" s="62"/>
      <c r="M141" s="62"/>
      <c r="N141" s="64"/>
      <c r="O141" s="63"/>
      <c r="P141" s="26"/>
      <c r="Q141" s="26"/>
      <c r="R141" s="26"/>
      <c r="S141" s="40"/>
      <c r="T141" s="169"/>
      <c r="U141" s="42"/>
      <c r="V141" s="170"/>
    </row>
    <row r="142" spans="1:22" ht="19.5" customHeight="1">
      <c r="A142" s="30"/>
      <c r="B142" s="59" t="s">
        <v>18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2"/>
      <c r="S142" s="32"/>
      <c r="T142" s="33"/>
      <c r="U142" s="34"/>
      <c r="V142" s="35"/>
    </row>
    <row r="143" spans="1:22" ht="42" customHeight="1">
      <c r="A143" s="25" t="s">
        <v>9</v>
      </c>
      <c r="B143" s="241" t="s">
        <v>62</v>
      </c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5"/>
      <c r="S143" s="29" t="s">
        <v>21</v>
      </c>
      <c r="T143" s="38">
        <f>C134*O134+E145</f>
        <v>30</v>
      </c>
      <c r="U143" s="27"/>
      <c r="V143" s="28">
        <f>T143*U143</f>
        <v>0</v>
      </c>
    </row>
    <row r="144" spans="1:22" ht="12.75" customHeight="1">
      <c r="A144" s="24"/>
      <c r="B144" s="36">
        <f>C134</f>
        <v>5</v>
      </c>
      <c r="C144" s="37" t="s">
        <v>13</v>
      </c>
      <c r="D144" s="265">
        <f>O134</f>
        <v>6</v>
      </c>
      <c r="E144" s="266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41"/>
      <c r="U144" s="42"/>
      <c r="V144" s="43"/>
    </row>
    <row r="145" spans="1:22" ht="15" customHeight="1" hidden="1">
      <c r="A145" s="24"/>
      <c r="B145" s="263"/>
      <c r="C145" s="257"/>
      <c r="D145" s="166"/>
      <c r="E145" s="264"/>
      <c r="F145" s="255"/>
      <c r="G145" s="39"/>
      <c r="H145" s="39"/>
      <c r="I145" s="39"/>
      <c r="J145" s="26"/>
      <c r="K145" s="26"/>
      <c r="L145" s="26"/>
      <c r="M145" s="26"/>
      <c r="N145" s="26"/>
      <c r="O145" s="26"/>
      <c r="P145" s="26"/>
      <c r="Q145" s="26"/>
      <c r="R145" s="26"/>
      <c r="S145" s="40"/>
      <c r="T145" s="169"/>
      <c r="U145" s="42"/>
      <c r="V145" s="170"/>
    </row>
    <row r="146" ht="3" customHeight="1">
      <c r="V146" s="3" t="s">
        <v>30</v>
      </c>
    </row>
    <row r="147" spans="1:22" ht="15" customHeight="1">
      <c r="A147" s="57" t="s">
        <v>25</v>
      </c>
      <c r="H147" s="71" t="s">
        <v>65</v>
      </c>
      <c r="I147" s="8"/>
      <c r="J147" s="8"/>
      <c r="K147" s="8"/>
      <c r="L147" s="8"/>
      <c r="M147" s="8"/>
      <c r="N147" s="8"/>
      <c r="O147" s="8"/>
      <c r="P147" s="8"/>
      <c r="Q147" s="8"/>
      <c r="R147" s="53"/>
      <c r="S147" s="92"/>
      <c r="T147" s="92"/>
      <c r="U147" s="93"/>
      <c r="V147" s="72">
        <f>V139</f>
        <v>0</v>
      </c>
    </row>
    <row r="148" spans="1:22" ht="3" customHeight="1">
      <c r="A148" s="81"/>
      <c r="R148" s="73"/>
      <c r="S148" s="85"/>
      <c r="T148" s="85"/>
      <c r="U148" s="15"/>
      <c r="V148" s="74"/>
    </row>
    <row r="149" spans="1:23" ht="15">
      <c r="A149" s="81"/>
      <c r="B149" s="16"/>
      <c r="C149" s="16"/>
      <c r="D149" s="16"/>
      <c r="E149" s="16"/>
      <c r="F149" s="16"/>
      <c r="H149" s="71" t="s">
        <v>27</v>
      </c>
      <c r="I149" s="8"/>
      <c r="J149" s="54"/>
      <c r="K149" s="8"/>
      <c r="L149" s="54"/>
      <c r="M149" s="54"/>
      <c r="N149" s="54"/>
      <c r="O149" s="54"/>
      <c r="P149" s="8"/>
      <c r="Q149" s="75"/>
      <c r="R149" s="53"/>
      <c r="S149" s="92"/>
      <c r="T149" s="92"/>
      <c r="U149" s="93"/>
      <c r="V149" s="72">
        <f>V143</f>
        <v>0</v>
      </c>
      <c r="W149" s="160"/>
    </row>
    <row r="150" spans="2:22" ht="15" customHeight="1">
      <c r="B150" s="6"/>
      <c r="C150" s="6"/>
      <c r="D150" s="6"/>
      <c r="E150" s="6"/>
      <c r="F150" s="6"/>
      <c r="H150" s="56" t="s">
        <v>12</v>
      </c>
      <c r="I150" s="8"/>
      <c r="J150" s="8"/>
      <c r="K150" s="8"/>
      <c r="L150" s="8"/>
      <c r="M150" s="8"/>
      <c r="N150" s="8"/>
      <c r="O150" s="8"/>
      <c r="P150" s="8"/>
      <c r="Q150" s="78"/>
      <c r="R150" s="53"/>
      <c r="S150" s="14"/>
      <c r="T150" s="14"/>
      <c r="U150" s="18"/>
      <c r="V150" s="72">
        <f>V139+V143</f>
        <v>0</v>
      </c>
    </row>
    <row r="151" spans="2:22" ht="3" customHeight="1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T151" s="7"/>
      <c r="U151" s="15"/>
      <c r="V151" s="74"/>
    </row>
    <row r="152" spans="2:22" ht="3" customHeight="1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T152" s="7"/>
      <c r="U152" s="15"/>
      <c r="V152" s="74"/>
    </row>
    <row r="153" spans="2:22" ht="3" customHeight="1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T153" s="7"/>
      <c r="U153" s="15"/>
      <c r="V153" s="74"/>
    </row>
    <row r="154" spans="2:22" ht="3" customHeight="1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T154" s="7"/>
      <c r="U154" s="15"/>
      <c r="V154" s="74"/>
    </row>
    <row r="155" spans="2:22" ht="3" customHeight="1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T155" s="7"/>
      <c r="U155" s="15"/>
      <c r="V155" s="74"/>
    </row>
    <row r="156" spans="2:22" ht="3" customHeight="1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T156" s="7"/>
      <c r="U156" s="15"/>
      <c r="V156" s="74"/>
    </row>
    <row r="157" spans="2:22" ht="3" customHeight="1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T157" s="7"/>
      <c r="U157" s="15"/>
      <c r="V157" s="74"/>
    </row>
    <row r="158" spans="1:22" ht="12.75">
      <c r="A158" s="66"/>
      <c r="B158" s="66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7"/>
    </row>
    <row r="159" spans="1:22" ht="12.75">
      <c r="A159" s="66"/>
      <c r="B159" s="66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7"/>
    </row>
    <row r="160" spans="1:22" ht="12.75">
      <c r="A160" s="66"/>
      <c r="B160" s="66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7"/>
    </row>
    <row r="161" spans="1:22" ht="12.75">
      <c r="A161" s="66"/>
      <c r="B161" s="66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7"/>
    </row>
    <row r="162" spans="1:22" ht="12.75">
      <c r="A162" s="66"/>
      <c r="B162" s="66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7"/>
    </row>
    <row r="163" spans="1:22" ht="12.75">
      <c r="A163" s="66"/>
      <c r="B163" s="66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7"/>
    </row>
    <row r="164" spans="1:22" ht="23.25" customHeight="1">
      <c r="A164" s="66"/>
      <c r="B164" s="66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7"/>
    </row>
    <row r="165" spans="1:22" ht="12.75">
      <c r="A165" s="66"/>
      <c r="B165" s="66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7"/>
    </row>
    <row r="166" spans="1:22" ht="12.75">
      <c r="A166" s="66"/>
      <c r="B166" s="66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7"/>
    </row>
    <row r="167" spans="1:22" ht="12.75">
      <c r="A167" s="66"/>
      <c r="B167" s="66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7"/>
    </row>
    <row r="168" spans="1:22" ht="9" customHeight="1">
      <c r="A168" s="66"/>
      <c r="B168" s="66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7"/>
    </row>
    <row r="169" spans="1:22" ht="12.75">
      <c r="A169" s="66"/>
      <c r="B169" s="66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7"/>
    </row>
    <row r="170" spans="1:22" ht="12.75">
      <c r="A170" s="66"/>
      <c r="B170" s="66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7"/>
    </row>
    <row r="171" spans="1:22" ht="12.75">
      <c r="A171" s="66"/>
      <c r="B171" s="66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7"/>
    </row>
    <row r="172" spans="1:22" ht="12.75">
      <c r="A172" s="66"/>
      <c r="B172" s="66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7"/>
    </row>
    <row r="173" spans="1:22" ht="12.75">
      <c r="A173" s="66"/>
      <c r="B173" s="66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7"/>
    </row>
    <row r="174" spans="1:22" ht="12.75">
      <c r="A174" s="66"/>
      <c r="B174" s="66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7"/>
    </row>
    <row r="175" spans="1:22" ht="21.75" customHeight="1">
      <c r="A175" s="66"/>
      <c r="B175" s="66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7"/>
    </row>
    <row r="176" spans="2:18" ht="5.25" customHeight="1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17"/>
    </row>
    <row r="177" spans="2:18" ht="16.5" customHeight="1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17"/>
    </row>
    <row r="178" spans="2:18" ht="216" customHeight="1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17"/>
    </row>
    <row r="179" spans="2:18" ht="16.5" customHeight="1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17"/>
    </row>
    <row r="180" spans="1:22" ht="260.25" customHeight="1" hidden="1">
      <c r="A180" s="66"/>
      <c r="B180" s="66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  <c r="U180" s="175"/>
      <c r="V180" s="175"/>
    </row>
    <row r="181" spans="1:22" ht="13.5" customHeight="1" thickBot="1">
      <c r="A181" s="66"/>
      <c r="B181" s="66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7"/>
    </row>
    <row r="182" spans="1:22" ht="18.75" customHeight="1" thickBot="1">
      <c r="A182" s="81"/>
      <c r="B182" s="182" t="s">
        <v>45</v>
      </c>
      <c r="C182" s="181"/>
      <c r="D182" s="181"/>
      <c r="E182" s="181"/>
      <c r="F182" s="181"/>
      <c r="G182" s="181"/>
      <c r="H182" s="181"/>
      <c r="I182" s="181"/>
      <c r="J182" s="181"/>
      <c r="K182" s="181"/>
      <c r="L182" s="181"/>
      <c r="M182" s="181"/>
      <c r="N182" s="181"/>
      <c r="O182" s="181"/>
      <c r="P182" s="181"/>
      <c r="Q182" s="181"/>
      <c r="R182" s="181"/>
      <c r="S182" s="176"/>
      <c r="T182" s="176"/>
      <c r="U182" s="178"/>
      <c r="V182" s="179"/>
    </row>
    <row r="183" spans="1:22" ht="15.75" customHeight="1" thickBot="1">
      <c r="A183" s="180">
        <v>3</v>
      </c>
      <c r="B183" s="228" t="s">
        <v>49</v>
      </c>
      <c r="C183" s="229"/>
      <c r="D183" s="229"/>
      <c r="E183" s="229"/>
      <c r="F183" s="229"/>
      <c r="G183" s="229"/>
      <c r="H183" s="230" t="s">
        <v>61</v>
      </c>
      <c r="I183" s="230"/>
      <c r="J183" s="230"/>
      <c r="K183" s="230"/>
      <c r="L183" s="230"/>
      <c r="M183" s="230"/>
      <c r="N183" s="230"/>
      <c r="O183" s="230"/>
      <c r="P183" s="230"/>
      <c r="Q183" s="230"/>
      <c r="R183" s="231"/>
      <c r="S183" s="81"/>
      <c r="T183" s="81"/>
      <c r="U183" s="82"/>
      <c r="V183" s="82"/>
    </row>
    <row r="184" spans="1:22" ht="14.25" customHeight="1" thickBot="1">
      <c r="A184" s="81"/>
      <c r="B184" s="232" t="s">
        <v>60</v>
      </c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4"/>
      <c r="S184" s="81"/>
      <c r="T184" s="81"/>
      <c r="U184" s="82"/>
      <c r="V184" s="82"/>
    </row>
    <row r="185" spans="1:22" ht="17.25" customHeight="1">
      <c r="A185" s="81"/>
      <c r="B185" s="83"/>
      <c r="C185" s="83"/>
      <c r="D185" s="83"/>
      <c r="E185" s="83"/>
      <c r="F185" s="19"/>
      <c r="G185" s="83"/>
      <c r="H185" s="83"/>
      <c r="I185" s="83"/>
      <c r="J185" s="83"/>
      <c r="K185" s="235"/>
      <c r="L185" s="236"/>
      <c r="M185" s="237"/>
      <c r="N185" s="83"/>
      <c r="O185" s="83"/>
      <c r="P185" s="19"/>
      <c r="Q185" s="83"/>
      <c r="R185" s="83"/>
      <c r="S185" s="52"/>
      <c r="T185" s="83"/>
      <c r="U185" s="84"/>
      <c r="V185" s="84"/>
    </row>
    <row r="186" spans="1:22" ht="17.25" customHeight="1" thickBot="1">
      <c r="A186" s="81"/>
      <c r="S186" s="81"/>
      <c r="T186" s="81"/>
      <c r="U186" s="82"/>
      <c r="V186" s="82"/>
    </row>
    <row r="187" spans="1:22" ht="17.25" customHeight="1">
      <c r="A187" s="103" t="s">
        <v>23</v>
      </c>
      <c r="B187" s="45"/>
      <c r="C187" s="238"/>
      <c r="D187" s="239"/>
      <c r="E187" s="239" t="s">
        <v>34</v>
      </c>
      <c r="F187" s="239"/>
      <c r="G187" s="240"/>
      <c r="H187" s="240"/>
      <c r="I187" s="240"/>
      <c r="J187" s="240"/>
      <c r="K187" s="45"/>
      <c r="L187" s="45"/>
      <c r="M187" s="45"/>
      <c r="N187" s="45"/>
      <c r="O187" s="45"/>
      <c r="P187" s="46"/>
      <c r="Q187" s="44"/>
      <c r="R187" s="17"/>
      <c r="S187" s="85"/>
      <c r="T187" s="81"/>
      <c r="U187" s="82"/>
      <c r="V187" s="82"/>
    </row>
    <row r="188" spans="1:22" s="4" customFormat="1" ht="14.25" customHeight="1">
      <c r="A188" s="47" t="s">
        <v>20</v>
      </c>
      <c r="B188" s="48"/>
      <c r="C188" s="208">
        <v>5</v>
      </c>
      <c r="D188" s="209"/>
      <c r="E188" s="209"/>
      <c r="F188" s="209"/>
      <c r="G188" s="209"/>
      <c r="H188" s="209"/>
      <c r="I188" s="209"/>
      <c r="J188" s="209"/>
      <c r="K188" s="209"/>
      <c r="L188" s="209"/>
      <c r="M188" s="209"/>
      <c r="N188" s="209"/>
      <c r="O188" s="209"/>
      <c r="P188" s="210"/>
      <c r="Q188" s="44"/>
      <c r="R188" s="17"/>
      <c r="S188" s="85"/>
      <c r="T188" s="81"/>
      <c r="U188" s="82"/>
      <c r="V188" s="82"/>
    </row>
    <row r="189" spans="1:22" ht="21.75" customHeight="1" thickBot="1">
      <c r="A189" s="104" t="s">
        <v>0</v>
      </c>
      <c r="B189" s="49"/>
      <c r="C189" s="211">
        <v>50</v>
      </c>
      <c r="D189" s="212"/>
      <c r="E189" s="212"/>
      <c r="F189" s="50"/>
      <c r="G189" s="51" t="s">
        <v>1</v>
      </c>
      <c r="H189" s="50"/>
      <c r="I189" s="50"/>
      <c r="J189" s="50"/>
      <c r="K189" s="50"/>
      <c r="L189" s="50"/>
      <c r="M189" s="50"/>
      <c r="N189" s="50"/>
      <c r="O189" s="213">
        <v>2.5</v>
      </c>
      <c r="P189" s="214"/>
      <c r="Q189" s="44"/>
      <c r="R189" s="17"/>
      <c r="S189" s="85"/>
      <c r="T189" s="81"/>
      <c r="U189" s="82"/>
      <c r="V189" s="82"/>
    </row>
    <row r="190" spans="1:22" ht="13.5" thickBot="1">
      <c r="A190" s="86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1"/>
      <c r="S190" s="87"/>
      <c r="T190" s="86"/>
      <c r="U190" s="88"/>
      <c r="V190" s="88"/>
    </row>
    <row r="191" spans="1:22" ht="12.75" customHeight="1">
      <c r="A191" s="69" t="s">
        <v>19</v>
      </c>
      <c r="B191" s="215" t="s">
        <v>2</v>
      </c>
      <c r="C191" s="216"/>
      <c r="D191" s="216"/>
      <c r="E191" s="216"/>
      <c r="F191" s="216"/>
      <c r="G191" s="216"/>
      <c r="H191" s="216"/>
      <c r="I191" s="216"/>
      <c r="J191" s="216"/>
      <c r="K191" s="216"/>
      <c r="L191" s="216"/>
      <c r="M191" s="216"/>
      <c r="N191" s="216"/>
      <c r="O191" s="216"/>
      <c r="P191" s="216"/>
      <c r="Q191" s="216"/>
      <c r="R191" s="217"/>
      <c r="S191" s="221" t="s">
        <v>3</v>
      </c>
      <c r="T191" s="221" t="s">
        <v>4</v>
      </c>
      <c r="U191" s="197"/>
      <c r="V191" s="199" t="s">
        <v>29</v>
      </c>
    </row>
    <row r="192" spans="1:22" ht="15" customHeight="1">
      <c r="A192" s="70" t="s">
        <v>5</v>
      </c>
      <c r="B192" s="218"/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20"/>
      <c r="S192" s="222"/>
      <c r="T192" s="222"/>
      <c r="U192" s="198"/>
      <c r="V192" s="200"/>
    </row>
    <row r="193" spans="1:22" ht="2.25" customHeight="1" hidden="1">
      <c r="A193" s="105"/>
      <c r="B193" s="58" t="s">
        <v>6</v>
      </c>
      <c r="C193" s="106"/>
      <c r="D193" s="106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7"/>
      <c r="S193" s="107"/>
      <c r="T193" s="106"/>
      <c r="U193" s="108"/>
      <c r="V193" s="109"/>
    </row>
    <row r="194" spans="1:22" ht="15.75">
      <c r="A194" s="165"/>
      <c r="B194" s="58" t="s">
        <v>6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1"/>
      <c r="S194" s="21"/>
      <c r="T194" s="20"/>
      <c r="U194" s="22"/>
      <c r="V194" s="23"/>
    </row>
    <row r="195" spans="1:22" ht="12.75" customHeight="1">
      <c r="A195" s="110" t="s">
        <v>7</v>
      </c>
      <c r="B195" s="189" t="s">
        <v>57</v>
      </c>
      <c r="C195" s="190"/>
      <c r="D195" s="190"/>
      <c r="E195" s="190"/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1"/>
      <c r="S195" s="111" t="s">
        <v>37</v>
      </c>
      <c r="T195" s="112">
        <f>(C189*(O189+1))</f>
        <v>175</v>
      </c>
      <c r="U195" s="113"/>
      <c r="V195" s="114">
        <f>T195*U195</f>
        <v>0</v>
      </c>
    </row>
    <row r="196" spans="1:22" ht="18.75" customHeight="1">
      <c r="A196" s="115"/>
      <c r="B196" s="116">
        <f>C189</f>
        <v>50</v>
      </c>
      <c r="C196" s="117" t="s">
        <v>13</v>
      </c>
      <c r="D196" s="118" t="s">
        <v>14</v>
      </c>
      <c r="E196" s="119">
        <f>O189</f>
        <v>2.5</v>
      </c>
      <c r="F196" s="117" t="s">
        <v>15</v>
      </c>
      <c r="G196" s="119">
        <v>1</v>
      </c>
      <c r="H196" s="118" t="s">
        <v>16</v>
      </c>
      <c r="I196" s="118"/>
      <c r="J196" s="120"/>
      <c r="K196" s="120"/>
      <c r="L196" s="120"/>
      <c r="M196" s="120"/>
      <c r="N196" s="120"/>
      <c r="O196" s="120"/>
      <c r="P196" s="120"/>
      <c r="Q196" s="120"/>
      <c r="R196" s="121"/>
      <c r="S196" s="122"/>
      <c r="T196" s="123"/>
      <c r="U196" s="124"/>
      <c r="V196" s="125"/>
    </row>
    <row r="197" spans="1:22" ht="69" customHeight="1">
      <c r="A197" s="126" t="s">
        <v>8</v>
      </c>
      <c r="B197" s="189" t="s">
        <v>39</v>
      </c>
      <c r="C197" s="190"/>
      <c r="D197" s="190"/>
      <c r="E197" s="190"/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1"/>
      <c r="S197" s="111" t="s">
        <v>22</v>
      </c>
      <c r="T197" s="113">
        <f>(C189*(O189+1)*L198*1.3)+(E199*L199*1.3)</f>
        <v>68.25</v>
      </c>
      <c r="U197" s="113"/>
      <c r="V197" s="114">
        <f>T197*U197</f>
        <v>0</v>
      </c>
    </row>
    <row r="198" spans="1:22" ht="18" customHeight="1">
      <c r="A198" s="115"/>
      <c r="B198" s="116">
        <f>C189</f>
        <v>50</v>
      </c>
      <c r="C198" s="117" t="s">
        <v>13</v>
      </c>
      <c r="D198" s="118" t="s">
        <v>14</v>
      </c>
      <c r="E198" s="119">
        <f>O189</f>
        <v>2.5</v>
      </c>
      <c r="F198" s="117" t="s">
        <v>15</v>
      </c>
      <c r="G198" s="119">
        <v>1</v>
      </c>
      <c r="H198" s="118" t="s">
        <v>16</v>
      </c>
      <c r="I198" s="118"/>
      <c r="J198" s="127" t="s">
        <v>13</v>
      </c>
      <c r="K198" s="128" t="s">
        <v>14</v>
      </c>
      <c r="L198" s="171">
        <v>0.3</v>
      </c>
      <c r="M198" s="129" t="s">
        <v>13</v>
      </c>
      <c r="N198" s="172">
        <v>1.3</v>
      </c>
      <c r="O198" s="130" t="s">
        <v>17</v>
      </c>
      <c r="P198" s="131"/>
      <c r="Q198" s="132"/>
      <c r="R198" s="132"/>
      <c r="S198" s="133"/>
      <c r="T198" s="123"/>
      <c r="U198" s="124"/>
      <c r="V198" s="125"/>
    </row>
    <row r="199" spans="1:22" ht="12.75" customHeight="1" hidden="1">
      <c r="A199" s="115"/>
      <c r="B199" s="201"/>
      <c r="C199" s="202"/>
      <c r="D199" s="134"/>
      <c r="E199" s="203"/>
      <c r="F199" s="203"/>
      <c r="G199" s="135"/>
      <c r="H199" s="136"/>
      <c r="I199" s="136"/>
      <c r="J199" s="137"/>
      <c r="K199" s="138"/>
      <c r="L199" s="139"/>
      <c r="M199" s="139"/>
      <c r="N199" s="140"/>
      <c r="O199" s="141"/>
      <c r="P199" s="132"/>
      <c r="Q199" s="132"/>
      <c r="R199" s="132"/>
      <c r="S199" s="142"/>
      <c r="T199" s="143"/>
      <c r="U199" s="144"/>
      <c r="V199" s="145"/>
    </row>
    <row r="200" spans="1:22" ht="15" customHeight="1">
      <c r="A200" s="146"/>
      <c r="B200" s="59" t="s">
        <v>18</v>
      </c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7"/>
      <c r="R200" s="148"/>
      <c r="S200" s="148"/>
      <c r="T200" s="149"/>
      <c r="U200" s="150"/>
      <c r="V200" s="151"/>
    </row>
    <row r="201" spans="1:22" ht="42.75" customHeight="1">
      <c r="A201" s="126" t="s">
        <v>9</v>
      </c>
      <c r="B201" s="189" t="s">
        <v>40</v>
      </c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5"/>
      <c r="S201" s="111" t="s">
        <v>37</v>
      </c>
      <c r="T201" s="112">
        <f>O189*C189</f>
        <v>125</v>
      </c>
      <c r="U201" s="113"/>
      <c r="V201" s="114">
        <f>T201*U201</f>
        <v>0</v>
      </c>
    </row>
    <row r="202" spans="1:22" ht="12.75" customHeight="1">
      <c r="A202" s="115"/>
      <c r="B202" s="152">
        <f>C189</f>
        <v>50</v>
      </c>
      <c r="C202" s="153" t="s">
        <v>13</v>
      </c>
      <c r="D202" s="206">
        <f>O189</f>
        <v>2.5</v>
      </c>
      <c r="E202" s="207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22"/>
      <c r="T202" s="123"/>
      <c r="U202" s="124"/>
      <c r="V202" s="125"/>
    </row>
    <row r="203" spans="1:22" ht="15.75" customHeight="1">
      <c r="A203" s="89"/>
      <c r="B203" s="60" t="s">
        <v>26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1"/>
    </row>
    <row r="204" spans="1:22" ht="66" customHeight="1">
      <c r="A204" s="110" t="s">
        <v>10</v>
      </c>
      <c r="B204" s="189" t="s">
        <v>47</v>
      </c>
      <c r="C204" s="190"/>
      <c r="D204" s="190"/>
      <c r="E204" s="190"/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1"/>
      <c r="S204" s="111" t="s">
        <v>38</v>
      </c>
      <c r="T204" s="112">
        <f>C189*2*F206</f>
        <v>4</v>
      </c>
      <c r="U204" s="113"/>
      <c r="V204" s="114">
        <f>T204*U204</f>
        <v>0</v>
      </c>
    </row>
    <row r="205" spans="1:22" ht="15" customHeight="1" hidden="1">
      <c r="A205" s="154"/>
      <c r="B205" s="155">
        <f>C189</f>
        <v>50</v>
      </c>
      <c r="C205" s="156" t="s">
        <v>13</v>
      </c>
      <c r="D205" s="157">
        <v>2</v>
      </c>
      <c r="E205" s="156" t="s">
        <v>13</v>
      </c>
      <c r="F205" s="192">
        <v>0.04</v>
      </c>
      <c r="G205" s="193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2"/>
      <c r="T205" s="158"/>
      <c r="U205" s="144"/>
      <c r="V205" s="159"/>
    </row>
    <row r="206" spans="1:22" ht="11.25" customHeight="1">
      <c r="A206" s="154"/>
      <c r="B206" s="155">
        <f>C190</f>
        <v>0</v>
      </c>
      <c r="C206" s="156" t="s">
        <v>13</v>
      </c>
      <c r="D206" s="157">
        <v>2</v>
      </c>
      <c r="E206" s="156" t="s">
        <v>13</v>
      </c>
      <c r="F206" s="192">
        <v>0.04</v>
      </c>
      <c r="G206" s="193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2"/>
      <c r="T206" s="158"/>
      <c r="U206" s="144"/>
      <c r="V206" s="159"/>
    </row>
    <row r="207" spans="1:22" ht="19.5" customHeight="1">
      <c r="A207" s="30"/>
      <c r="B207" s="59" t="s">
        <v>67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2"/>
      <c r="S207" s="32"/>
      <c r="T207" s="33"/>
      <c r="U207" s="34"/>
      <c r="V207" s="35"/>
    </row>
    <row r="208" spans="1:22" ht="42" customHeight="1">
      <c r="A208" s="25" t="s">
        <v>68</v>
      </c>
      <c r="B208" s="241" t="s">
        <v>63</v>
      </c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4"/>
      <c r="Q208" s="204"/>
      <c r="R208" s="205"/>
      <c r="S208" s="29" t="s">
        <v>64</v>
      </c>
      <c r="T208" s="38">
        <v>120</v>
      </c>
      <c r="U208" s="27"/>
      <c r="V208" s="28">
        <f>T208*U208</f>
        <v>0</v>
      </c>
    </row>
    <row r="209" spans="1:22" ht="12.75" customHeight="1">
      <c r="A209" s="24"/>
      <c r="B209" s="242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3"/>
      <c r="Q209" s="243"/>
      <c r="R209" s="244"/>
      <c r="S209" s="40"/>
      <c r="T209" s="41"/>
      <c r="U209" s="42"/>
      <c r="V209" s="43"/>
    </row>
    <row r="210" spans="1:22" ht="19.5" customHeight="1">
      <c r="A210" s="24"/>
      <c r="B210" s="194"/>
      <c r="C210" s="195"/>
      <c r="D210" s="166"/>
      <c r="E210" s="196"/>
      <c r="F210" s="196"/>
      <c r="G210" s="167"/>
      <c r="H210" s="39"/>
      <c r="I210" s="39"/>
      <c r="J210" s="168"/>
      <c r="K210" s="61"/>
      <c r="L210" s="62"/>
      <c r="M210" s="62"/>
      <c r="N210" s="64"/>
      <c r="O210" s="63"/>
      <c r="P210" s="26"/>
      <c r="Q210" s="26"/>
      <c r="R210" s="26"/>
      <c r="S210" s="40"/>
      <c r="T210" s="169"/>
      <c r="U210" s="42"/>
      <c r="V210" s="170"/>
    </row>
    <row r="211" spans="1:22" ht="21" customHeight="1">
      <c r="A211" s="81"/>
      <c r="B211" s="16"/>
      <c r="C211" s="16"/>
      <c r="D211" s="16"/>
      <c r="E211" s="16"/>
      <c r="F211" s="16"/>
      <c r="H211" s="71" t="s">
        <v>69</v>
      </c>
      <c r="I211" s="8"/>
      <c r="J211" s="54"/>
      <c r="K211" s="8"/>
      <c r="L211" s="54"/>
      <c r="M211" s="54"/>
      <c r="N211" s="54"/>
      <c r="O211" s="54"/>
      <c r="P211" s="8"/>
      <c r="Q211" s="75"/>
      <c r="R211" s="53"/>
      <c r="S211" s="92"/>
      <c r="T211" s="92"/>
      <c r="U211" s="93"/>
      <c r="V211" s="72">
        <f>V195+V197</f>
        <v>0</v>
      </c>
    </row>
    <row r="212" spans="1:22" ht="3" customHeight="1">
      <c r="A212" s="81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6"/>
      <c r="Q212" s="73"/>
      <c r="R212" s="73"/>
      <c r="S212" s="85"/>
      <c r="T212" s="85"/>
      <c r="U212" s="15"/>
      <c r="V212" s="74"/>
    </row>
    <row r="213" spans="2:22" ht="15">
      <c r="B213" s="16"/>
      <c r="C213" s="16"/>
      <c r="D213" s="16"/>
      <c r="E213" s="16"/>
      <c r="F213" s="16"/>
      <c r="H213" s="71" t="s">
        <v>27</v>
      </c>
      <c r="I213" s="8"/>
      <c r="J213" s="54"/>
      <c r="K213" s="8"/>
      <c r="L213" s="54"/>
      <c r="M213" s="54"/>
      <c r="N213" s="54"/>
      <c r="O213" s="54"/>
      <c r="P213" s="8"/>
      <c r="Q213" s="75"/>
      <c r="R213" s="53"/>
      <c r="S213" s="14"/>
      <c r="T213" s="14"/>
      <c r="U213" s="18"/>
      <c r="V213" s="72">
        <f>V201</f>
        <v>0</v>
      </c>
    </row>
    <row r="214" spans="2:22" ht="3" customHeight="1">
      <c r="B214" s="16"/>
      <c r="C214" s="16"/>
      <c r="D214" s="16"/>
      <c r="E214" s="16"/>
      <c r="F214" s="16"/>
      <c r="H214" s="71"/>
      <c r="I214" s="8"/>
      <c r="J214" s="54"/>
      <c r="K214" s="8"/>
      <c r="L214" s="54"/>
      <c r="M214" s="54"/>
      <c r="N214" s="54"/>
      <c r="O214" s="54"/>
      <c r="P214" s="8"/>
      <c r="Q214" s="75"/>
      <c r="R214" s="53"/>
      <c r="S214" s="14"/>
      <c r="T214" s="14"/>
      <c r="U214" s="18"/>
      <c r="V214" s="72"/>
    </row>
    <row r="215" spans="1:22" ht="21" customHeight="1">
      <c r="A215" s="81"/>
      <c r="B215" s="16"/>
      <c r="C215" s="16"/>
      <c r="D215" s="16"/>
      <c r="E215" s="16"/>
      <c r="F215" s="16"/>
      <c r="H215" s="76" t="s">
        <v>24</v>
      </c>
      <c r="I215" s="8"/>
      <c r="J215" s="54"/>
      <c r="K215" s="8"/>
      <c r="L215" s="8"/>
      <c r="M215" s="54"/>
      <c r="N215" s="54"/>
      <c r="O215" s="54"/>
      <c r="P215" s="8"/>
      <c r="Q215" s="75"/>
      <c r="R215" s="53"/>
      <c r="S215" s="14"/>
      <c r="T215" s="14"/>
      <c r="U215" s="18"/>
      <c r="V215" s="72">
        <f>V204</f>
        <v>0</v>
      </c>
    </row>
    <row r="216" spans="1:22" ht="3" customHeight="1">
      <c r="A216" s="81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6"/>
      <c r="Q216" s="73"/>
      <c r="R216" s="73"/>
      <c r="S216" s="85"/>
      <c r="T216" s="85"/>
      <c r="U216" s="15"/>
      <c r="V216" s="74"/>
    </row>
    <row r="217" spans="2:22" ht="15">
      <c r="B217" s="16"/>
      <c r="C217" s="16"/>
      <c r="D217" s="16"/>
      <c r="E217" s="16"/>
      <c r="F217" s="16"/>
      <c r="H217" s="76" t="s">
        <v>70</v>
      </c>
      <c r="I217" s="8"/>
      <c r="J217" s="54"/>
      <c r="K217" s="8"/>
      <c r="L217" s="8"/>
      <c r="M217" s="54"/>
      <c r="N217" s="54"/>
      <c r="O217" s="54"/>
      <c r="P217" s="8"/>
      <c r="Q217" s="75"/>
      <c r="R217" s="53"/>
      <c r="S217" s="14"/>
      <c r="T217" s="14"/>
      <c r="U217" s="18"/>
      <c r="V217" s="72">
        <f>V208</f>
        <v>0</v>
      </c>
    </row>
    <row r="218" spans="1:22" ht="3" customHeight="1">
      <c r="A218" s="81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81"/>
      <c r="T218" s="85"/>
      <c r="U218" s="15"/>
      <c r="V218" s="74"/>
    </row>
    <row r="219" spans="2:22" ht="15" customHeight="1">
      <c r="B219" s="6"/>
      <c r="C219" s="6"/>
      <c r="D219" s="6"/>
      <c r="E219" s="6"/>
      <c r="F219" s="6"/>
      <c r="H219" s="56" t="s">
        <v>12</v>
      </c>
      <c r="I219" s="8"/>
      <c r="J219" s="8"/>
      <c r="K219" s="8"/>
      <c r="L219" s="8"/>
      <c r="M219" s="8"/>
      <c r="N219" s="8"/>
      <c r="O219" s="8"/>
      <c r="P219" s="8"/>
      <c r="Q219" s="78"/>
      <c r="R219" s="53"/>
      <c r="S219" s="14"/>
      <c r="T219" s="14"/>
      <c r="U219" s="18"/>
      <c r="V219" s="72">
        <f>V211+V215+V213+V217</f>
        <v>0</v>
      </c>
    </row>
    <row r="220" spans="1:22" ht="3" customHeight="1">
      <c r="A220" s="81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81"/>
      <c r="T220" s="85"/>
      <c r="U220" s="15"/>
      <c r="V220" s="74"/>
    </row>
    <row r="221" spans="1:22" ht="12.75">
      <c r="A221" s="81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81"/>
      <c r="T221" s="85"/>
      <c r="U221" s="15"/>
      <c r="V221" s="74"/>
    </row>
    <row r="222" spans="1:22" ht="3.75" customHeight="1">
      <c r="A222" s="81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81"/>
      <c r="T222" s="85"/>
      <c r="U222" s="15"/>
      <c r="V222" s="74"/>
    </row>
    <row r="223" spans="2:22" ht="96.75" customHeight="1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T223" s="7"/>
      <c r="U223" s="15"/>
      <c r="V223" s="74"/>
    </row>
    <row r="224" spans="2:22" ht="90" customHeight="1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T224" s="7"/>
      <c r="U224" s="15"/>
      <c r="V224" s="74"/>
    </row>
    <row r="225" spans="1:22" ht="13.5" customHeight="1" thickBot="1">
      <c r="A225" s="66"/>
      <c r="B225" s="66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7"/>
    </row>
    <row r="226" spans="1:22" ht="18.75" customHeight="1" thickBot="1">
      <c r="A226" s="81"/>
      <c r="B226" s="182" t="s">
        <v>45</v>
      </c>
      <c r="C226" s="181"/>
      <c r="D226" s="181"/>
      <c r="E226" s="181"/>
      <c r="F226" s="181"/>
      <c r="G226" s="181"/>
      <c r="H226" s="181"/>
      <c r="I226" s="181"/>
      <c r="J226" s="181"/>
      <c r="K226" s="181"/>
      <c r="L226" s="181"/>
      <c r="M226" s="181"/>
      <c r="N226" s="181"/>
      <c r="O226" s="181"/>
      <c r="P226" s="181"/>
      <c r="Q226" s="181"/>
      <c r="R226" s="181"/>
      <c r="S226" s="176"/>
      <c r="T226" s="176"/>
      <c r="U226" s="178"/>
      <c r="V226" s="179"/>
    </row>
    <row r="227" spans="1:22" ht="15.75" customHeight="1" thickBot="1">
      <c r="A227" s="180">
        <v>4</v>
      </c>
      <c r="B227" s="228" t="s">
        <v>49</v>
      </c>
      <c r="C227" s="229"/>
      <c r="D227" s="229"/>
      <c r="E227" s="229"/>
      <c r="F227" s="229"/>
      <c r="G227" s="229"/>
      <c r="H227" s="230" t="s">
        <v>72</v>
      </c>
      <c r="I227" s="230"/>
      <c r="J227" s="230"/>
      <c r="K227" s="230"/>
      <c r="L227" s="230"/>
      <c r="M227" s="230"/>
      <c r="N227" s="230"/>
      <c r="O227" s="230"/>
      <c r="P227" s="230"/>
      <c r="Q227" s="230"/>
      <c r="R227" s="231"/>
      <c r="S227" s="81"/>
      <c r="T227" s="81"/>
      <c r="U227" s="82"/>
      <c r="V227" s="82"/>
    </row>
    <row r="228" spans="1:22" ht="14.25" customHeight="1" thickBot="1">
      <c r="A228" s="81"/>
      <c r="B228" s="232" t="s">
        <v>71</v>
      </c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4"/>
      <c r="S228" s="81"/>
      <c r="T228" s="81"/>
      <c r="U228" s="82"/>
      <c r="V228" s="82"/>
    </row>
    <row r="229" spans="1:22" ht="17.25" customHeight="1">
      <c r="A229" s="81"/>
      <c r="B229" s="83"/>
      <c r="C229" s="83"/>
      <c r="D229" s="83"/>
      <c r="E229" s="83"/>
      <c r="F229" s="19"/>
      <c r="G229" s="83"/>
      <c r="H229" s="83"/>
      <c r="I229" s="83"/>
      <c r="J229" s="83"/>
      <c r="K229" s="235"/>
      <c r="L229" s="236"/>
      <c r="M229" s="237"/>
      <c r="N229" s="83"/>
      <c r="O229" s="83"/>
      <c r="P229" s="19"/>
      <c r="Q229" s="83"/>
      <c r="R229" s="83"/>
      <c r="S229" s="52"/>
      <c r="T229" s="83"/>
      <c r="U229" s="84"/>
      <c r="V229" s="84"/>
    </row>
    <row r="230" spans="1:22" ht="17.25" customHeight="1" thickBot="1">
      <c r="A230" s="81"/>
      <c r="S230" s="81"/>
      <c r="T230" s="81"/>
      <c r="U230" s="82"/>
      <c r="V230" s="82"/>
    </row>
    <row r="231" spans="1:22" ht="17.25" customHeight="1">
      <c r="A231" s="103" t="s">
        <v>23</v>
      </c>
      <c r="B231" s="45"/>
      <c r="C231" s="238"/>
      <c r="D231" s="239"/>
      <c r="E231" s="239" t="s">
        <v>34</v>
      </c>
      <c r="F231" s="239"/>
      <c r="G231" s="240"/>
      <c r="H231" s="240"/>
      <c r="I231" s="240"/>
      <c r="J231" s="240"/>
      <c r="K231" s="45"/>
      <c r="L231" s="45"/>
      <c r="M231" s="45"/>
      <c r="N231" s="45"/>
      <c r="O231" s="45"/>
      <c r="P231" s="46"/>
      <c r="Q231" s="44"/>
      <c r="R231" s="17"/>
      <c r="S231" s="85"/>
      <c r="T231" s="81"/>
      <c r="U231" s="82"/>
      <c r="V231" s="82"/>
    </row>
    <row r="232" spans="1:22" s="4" customFormat="1" ht="14.25" customHeight="1">
      <c r="A232" s="47" t="s">
        <v>20</v>
      </c>
      <c r="B232" s="48"/>
      <c r="C232" s="208">
        <v>5</v>
      </c>
      <c r="D232" s="209"/>
      <c r="E232" s="209"/>
      <c r="F232" s="209"/>
      <c r="G232" s="209"/>
      <c r="H232" s="209"/>
      <c r="I232" s="209"/>
      <c r="J232" s="209"/>
      <c r="K232" s="209"/>
      <c r="L232" s="209"/>
      <c r="M232" s="209"/>
      <c r="N232" s="209"/>
      <c r="O232" s="209"/>
      <c r="P232" s="210"/>
      <c r="Q232" s="44"/>
      <c r="R232" s="17"/>
      <c r="S232" s="85"/>
      <c r="T232" s="81"/>
      <c r="U232" s="82"/>
      <c r="V232" s="82"/>
    </row>
    <row r="233" spans="1:22" ht="21.75" customHeight="1" thickBot="1">
      <c r="A233" s="104" t="s">
        <v>0</v>
      </c>
      <c r="B233" s="49"/>
      <c r="C233" s="211">
        <v>65</v>
      </c>
      <c r="D233" s="212"/>
      <c r="E233" s="212"/>
      <c r="F233" s="50"/>
      <c r="G233" s="51" t="s">
        <v>1</v>
      </c>
      <c r="H233" s="50"/>
      <c r="I233" s="50"/>
      <c r="J233" s="50"/>
      <c r="K233" s="50"/>
      <c r="L233" s="50"/>
      <c r="M233" s="50"/>
      <c r="N233" s="50"/>
      <c r="O233" s="213">
        <v>2.5</v>
      </c>
      <c r="P233" s="214"/>
      <c r="Q233" s="44"/>
      <c r="R233" s="17"/>
      <c r="S233" s="85"/>
      <c r="T233" s="81"/>
      <c r="U233" s="82"/>
      <c r="V233" s="82"/>
    </row>
    <row r="234" spans="1:22" ht="13.5" thickBot="1">
      <c r="A234" s="86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87"/>
      <c r="T234" s="86"/>
      <c r="U234" s="88"/>
      <c r="V234" s="88"/>
    </row>
    <row r="235" spans="1:22" ht="12.75" customHeight="1">
      <c r="A235" s="69" t="s">
        <v>19</v>
      </c>
      <c r="B235" s="215" t="s">
        <v>2</v>
      </c>
      <c r="C235" s="216"/>
      <c r="D235" s="216"/>
      <c r="E235" s="216"/>
      <c r="F235" s="216"/>
      <c r="G235" s="216"/>
      <c r="H235" s="216"/>
      <c r="I235" s="216"/>
      <c r="J235" s="216"/>
      <c r="K235" s="216"/>
      <c r="L235" s="216"/>
      <c r="M235" s="216"/>
      <c r="N235" s="216"/>
      <c r="O235" s="216"/>
      <c r="P235" s="216"/>
      <c r="Q235" s="216"/>
      <c r="R235" s="217"/>
      <c r="S235" s="221" t="s">
        <v>3</v>
      </c>
      <c r="T235" s="221" t="s">
        <v>4</v>
      </c>
      <c r="U235" s="197"/>
      <c r="V235" s="199" t="s">
        <v>29</v>
      </c>
    </row>
    <row r="236" spans="1:22" ht="15" customHeight="1">
      <c r="A236" s="70" t="s">
        <v>5</v>
      </c>
      <c r="B236" s="218"/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20"/>
      <c r="S236" s="222"/>
      <c r="T236" s="222"/>
      <c r="U236" s="198"/>
      <c r="V236" s="200"/>
    </row>
    <row r="237" spans="1:22" ht="2.25" customHeight="1" hidden="1">
      <c r="A237" s="105"/>
      <c r="B237" s="58" t="s">
        <v>6</v>
      </c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7"/>
      <c r="S237" s="107"/>
      <c r="T237" s="106"/>
      <c r="U237" s="108"/>
      <c r="V237" s="109"/>
    </row>
    <row r="238" spans="1:22" ht="15.75">
      <c r="A238" s="165"/>
      <c r="B238" s="58" t="s">
        <v>6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1"/>
      <c r="S238" s="21"/>
      <c r="T238" s="20"/>
      <c r="U238" s="22"/>
      <c r="V238" s="23"/>
    </row>
    <row r="239" spans="1:22" ht="12.75" customHeight="1">
      <c r="A239" s="110" t="s">
        <v>7</v>
      </c>
      <c r="B239" s="189" t="s">
        <v>57</v>
      </c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1"/>
      <c r="S239" s="111" t="s">
        <v>37</v>
      </c>
      <c r="T239" s="112">
        <f>(C233*(O233+1))</f>
        <v>227.5</v>
      </c>
      <c r="U239" s="113"/>
      <c r="V239" s="114">
        <f>T239*U239</f>
        <v>0</v>
      </c>
    </row>
    <row r="240" spans="1:22" ht="18.75" customHeight="1">
      <c r="A240" s="115"/>
      <c r="B240" s="116">
        <f>C233</f>
        <v>65</v>
      </c>
      <c r="C240" s="117" t="s">
        <v>13</v>
      </c>
      <c r="D240" s="118" t="s">
        <v>14</v>
      </c>
      <c r="E240" s="119">
        <f>O233</f>
        <v>2.5</v>
      </c>
      <c r="F240" s="117" t="s">
        <v>15</v>
      </c>
      <c r="G240" s="119">
        <v>1</v>
      </c>
      <c r="H240" s="118" t="s">
        <v>16</v>
      </c>
      <c r="I240" s="118"/>
      <c r="J240" s="120"/>
      <c r="K240" s="120"/>
      <c r="L240" s="120"/>
      <c r="M240" s="120"/>
      <c r="N240" s="120"/>
      <c r="O240" s="120"/>
      <c r="P240" s="120"/>
      <c r="Q240" s="120"/>
      <c r="R240" s="121"/>
      <c r="S240" s="122"/>
      <c r="T240" s="123"/>
      <c r="U240" s="124"/>
      <c r="V240" s="125"/>
    </row>
    <row r="241" spans="1:22" ht="69" customHeight="1">
      <c r="A241" s="126" t="s">
        <v>8</v>
      </c>
      <c r="B241" s="189" t="s">
        <v>39</v>
      </c>
      <c r="C241" s="190"/>
      <c r="D241" s="190"/>
      <c r="E241" s="190"/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1"/>
      <c r="S241" s="111" t="s">
        <v>22</v>
      </c>
      <c r="T241" s="113">
        <f>(C233*(O233+1)*L242*1.3)+(E243*L243*1.3)</f>
        <v>88.72500000000001</v>
      </c>
      <c r="U241" s="113"/>
      <c r="V241" s="114">
        <f>T241*U241</f>
        <v>0</v>
      </c>
    </row>
    <row r="242" spans="1:22" ht="18" customHeight="1">
      <c r="A242" s="115"/>
      <c r="B242" s="116">
        <f>C233</f>
        <v>65</v>
      </c>
      <c r="C242" s="117" t="s">
        <v>13</v>
      </c>
      <c r="D242" s="118" t="s">
        <v>14</v>
      </c>
      <c r="E242" s="119">
        <f>O233</f>
        <v>2.5</v>
      </c>
      <c r="F242" s="117" t="s">
        <v>15</v>
      </c>
      <c r="G242" s="119">
        <v>1</v>
      </c>
      <c r="H242" s="118" t="s">
        <v>16</v>
      </c>
      <c r="I242" s="118"/>
      <c r="J242" s="127" t="s">
        <v>13</v>
      </c>
      <c r="K242" s="128" t="s">
        <v>14</v>
      </c>
      <c r="L242" s="171">
        <v>0.3</v>
      </c>
      <c r="M242" s="129" t="s">
        <v>13</v>
      </c>
      <c r="N242" s="172">
        <v>1.3</v>
      </c>
      <c r="O242" s="130" t="s">
        <v>17</v>
      </c>
      <c r="P242" s="131"/>
      <c r="Q242" s="132"/>
      <c r="R242" s="132"/>
      <c r="S242" s="133"/>
      <c r="T242" s="123"/>
      <c r="U242" s="124"/>
      <c r="V242" s="125"/>
    </row>
    <row r="243" spans="1:22" ht="12.75" customHeight="1" hidden="1">
      <c r="A243" s="115"/>
      <c r="B243" s="201"/>
      <c r="C243" s="202"/>
      <c r="D243" s="134"/>
      <c r="E243" s="203"/>
      <c r="F243" s="203"/>
      <c r="G243" s="135"/>
      <c r="H243" s="136"/>
      <c r="I243" s="136"/>
      <c r="J243" s="137"/>
      <c r="K243" s="138"/>
      <c r="L243" s="139"/>
      <c r="M243" s="139"/>
      <c r="N243" s="140"/>
      <c r="O243" s="141"/>
      <c r="P243" s="132"/>
      <c r="Q243" s="132"/>
      <c r="R243" s="132"/>
      <c r="S243" s="142"/>
      <c r="T243" s="143"/>
      <c r="U243" s="144"/>
      <c r="V243" s="145"/>
    </row>
    <row r="244" spans="1:22" ht="15" customHeight="1">
      <c r="A244" s="146"/>
      <c r="B244" s="59" t="s">
        <v>18</v>
      </c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  <c r="P244" s="147"/>
      <c r="Q244" s="147"/>
      <c r="R244" s="148"/>
      <c r="S244" s="148"/>
      <c r="T244" s="149"/>
      <c r="U244" s="150"/>
      <c r="V244" s="151"/>
    </row>
    <row r="245" spans="1:22" ht="42.75" customHeight="1">
      <c r="A245" s="126" t="s">
        <v>9</v>
      </c>
      <c r="B245" s="189" t="s">
        <v>40</v>
      </c>
      <c r="C245" s="204"/>
      <c r="D245" s="204"/>
      <c r="E245" s="204"/>
      <c r="F245" s="204"/>
      <c r="G245" s="204"/>
      <c r="H245" s="204"/>
      <c r="I245" s="204"/>
      <c r="J245" s="204"/>
      <c r="K245" s="204"/>
      <c r="L245" s="204"/>
      <c r="M245" s="204"/>
      <c r="N245" s="204"/>
      <c r="O245" s="204"/>
      <c r="P245" s="204"/>
      <c r="Q245" s="204"/>
      <c r="R245" s="205"/>
      <c r="S245" s="111" t="s">
        <v>37</v>
      </c>
      <c r="T245" s="112">
        <f>O233*C233</f>
        <v>162.5</v>
      </c>
      <c r="U245" s="113"/>
      <c r="V245" s="114">
        <f>T245*U245</f>
        <v>0</v>
      </c>
    </row>
    <row r="246" spans="1:22" ht="12.75" customHeight="1">
      <c r="A246" s="115"/>
      <c r="B246" s="152">
        <f>C233</f>
        <v>65</v>
      </c>
      <c r="C246" s="153" t="s">
        <v>13</v>
      </c>
      <c r="D246" s="206">
        <f>O233</f>
        <v>2.5</v>
      </c>
      <c r="E246" s="207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22"/>
      <c r="T246" s="123"/>
      <c r="U246" s="124"/>
      <c r="V246" s="125"/>
    </row>
    <row r="247" spans="1:22" ht="15.75" customHeight="1">
      <c r="A247" s="89"/>
      <c r="B247" s="60" t="s">
        <v>26</v>
      </c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1"/>
    </row>
    <row r="248" spans="1:22" ht="66" customHeight="1">
      <c r="A248" s="110" t="s">
        <v>10</v>
      </c>
      <c r="B248" s="189" t="s">
        <v>47</v>
      </c>
      <c r="C248" s="190"/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1"/>
      <c r="S248" s="111" t="s">
        <v>38</v>
      </c>
      <c r="T248" s="112">
        <f>C233*2*F250</f>
        <v>5.2</v>
      </c>
      <c r="U248" s="113"/>
      <c r="V248" s="114">
        <f>T248*U248</f>
        <v>0</v>
      </c>
    </row>
    <row r="249" spans="1:22" ht="15" customHeight="1" hidden="1">
      <c r="A249" s="154"/>
      <c r="B249" s="155">
        <f>C233</f>
        <v>65</v>
      </c>
      <c r="C249" s="156" t="s">
        <v>13</v>
      </c>
      <c r="D249" s="157">
        <v>2</v>
      </c>
      <c r="E249" s="156" t="s">
        <v>13</v>
      </c>
      <c r="F249" s="192">
        <v>0.04</v>
      </c>
      <c r="G249" s="193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2"/>
      <c r="T249" s="158"/>
      <c r="U249" s="144"/>
      <c r="V249" s="159"/>
    </row>
    <row r="250" spans="1:22" ht="11.25" customHeight="1">
      <c r="A250" s="154"/>
      <c r="B250" s="155">
        <f>C233</f>
        <v>65</v>
      </c>
      <c r="C250" s="156" t="s">
        <v>13</v>
      </c>
      <c r="D250" s="157">
        <v>2</v>
      </c>
      <c r="E250" s="156" t="s">
        <v>13</v>
      </c>
      <c r="F250" s="192">
        <v>0.04</v>
      </c>
      <c r="G250" s="193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2"/>
      <c r="T250" s="158"/>
      <c r="U250" s="144"/>
      <c r="V250" s="159"/>
    </row>
    <row r="251" spans="1:22" ht="19.5" customHeight="1">
      <c r="A251" s="24"/>
      <c r="B251" s="194"/>
      <c r="C251" s="195"/>
      <c r="D251" s="166"/>
      <c r="E251" s="196"/>
      <c r="F251" s="196"/>
      <c r="G251" s="167"/>
      <c r="H251" s="39"/>
      <c r="I251" s="39"/>
      <c r="J251" s="168"/>
      <c r="K251" s="61"/>
      <c r="L251" s="62"/>
      <c r="M251" s="62"/>
      <c r="N251" s="64"/>
      <c r="O251" s="63"/>
      <c r="P251" s="26"/>
      <c r="Q251" s="26"/>
      <c r="R251" s="26"/>
      <c r="S251" s="40"/>
      <c r="T251" s="169"/>
      <c r="U251" s="42"/>
      <c r="V251" s="170"/>
    </row>
    <row r="252" spans="1:22" ht="21" customHeight="1">
      <c r="A252" s="81"/>
      <c r="B252" s="16"/>
      <c r="C252" s="16"/>
      <c r="D252" s="16"/>
      <c r="E252" s="16"/>
      <c r="F252" s="16"/>
      <c r="H252" s="71" t="s">
        <v>69</v>
      </c>
      <c r="I252" s="8"/>
      <c r="J252" s="54"/>
      <c r="K252" s="8"/>
      <c r="L252" s="54"/>
      <c r="M252" s="54"/>
      <c r="N252" s="54"/>
      <c r="O252" s="54"/>
      <c r="P252" s="8"/>
      <c r="Q252" s="75"/>
      <c r="R252" s="53"/>
      <c r="S252" s="92"/>
      <c r="T252" s="92"/>
      <c r="U252" s="93"/>
      <c r="V252" s="72">
        <f>V239+V241</f>
        <v>0</v>
      </c>
    </row>
    <row r="253" spans="1:22" ht="3" customHeight="1">
      <c r="A253" s="81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6"/>
      <c r="Q253" s="73"/>
      <c r="R253" s="73"/>
      <c r="S253" s="85"/>
      <c r="T253" s="85"/>
      <c r="U253" s="15"/>
      <c r="V253" s="74"/>
    </row>
    <row r="254" spans="2:22" ht="15">
      <c r="B254" s="16"/>
      <c r="C254" s="16"/>
      <c r="D254" s="16"/>
      <c r="E254" s="16"/>
      <c r="F254" s="16"/>
      <c r="H254" s="71" t="s">
        <v>27</v>
      </c>
      <c r="I254" s="8"/>
      <c r="J254" s="54"/>
      <c r="K254" s="8"/>
      <c r="L254" s="54"/>
      <c r="M254" s="54"/>
      <c r="N254" s="54"/>
      <c r="O254" s="54"/>
      <c r="P254" s="8"/>
      <c r="Q254" s="75"/>
      <c r="R254" s="53"/>
      <c r="S254" s="14"/>
      <c r="T254" s="14"/>
      <c r="U254" s="18"/>
      <c r="V254" s="72">
        <f>V245</f>
        <v>0</v>
      </c>
    </row>
    <row r="255" spans="2:22" ht="3" customHeight="1">
      <c r="B255" s="16"/>
      <c r="C255" s="16"/>
      <c r="D255" s="16"/>
      <c r="E255" s="16"/>
      <c r="F255" s="16"/>
      <c r="H255" s="71"/>
      <c r="I255" s="8"/>
      <c r="J255" s="54"/>
      <c r="K255" s="8"/>
      <c r="L255" s="54"/>
      <c r="M255" s="54"/>
      <c r="N255" s="54"/>
      <c r="O255" s="54"/>
      <c r="P255" s="8"/>
      <c r="Q255" s="75"/>
      <c r="R255" s="53"/>
      <c r="S255" s="14"/>
      <c r="T255" s="14"/>
      <c r="U255" s="18"/>
      <c r="V255" s="72"/>
    </row>
    <row r="256" spans="1:22" ht="21" customHeight="1">
      <c r="A256" s="81"/>
      <c r="B256" s="16"/>
      <c r="C256" s="16"/>
      <c r="D256" s="16"/>
      <c r="E256" s="16"/>
      <c r="F256" s="16"/>
      <c r="H256" s="76" t="s">
        <v>24</v>
      </c>
      <c r="I256" s="8"/>
      <c r="J256" s="54"/>
      <c r="K256" s="8"/>
      <c r="L256" s="8"/>
      <c r="M256" s="54"/>
      <c r="N256" s="54"/>
      <c r="O256" s="54"/>
      <c r="P256" s="8"/>
      <c r="Q256" s="75"/>
      <c r="R256" s="53"/>
      <c r="S256" s="14"/>
      <c r="T256" s="14"/>
      <c r="U256" s="18"/>
      <c r="V256" s="72">
        <f>V248</f>
        <v>0</v>
      </c>
    </row>
    <row r="257" spans="1:22" ht="3" customHeight="1">
      <c r="A257" s="81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6"/>
      <c r="Q257" s="73"/>
      <c r="R257" s="73"/>
      <c r="S257" s="85"/>
      <c r="T257" s="85"/>
      <c r="U257" s="15"/>
      <c r="V257" s="74"/>
    </row>
    <row r="258" spans="1:22" ht="3" customHeight="1">
      <c r="A258" s="81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81"/>
      <c r="T258" s="85"/>
      <c r="U258" s="15"/>
      <c r="V258" s="74"/>
    </row>
    <row r="259" spans="2:22" ht="15" customHeight="1">
      <c r="B259" s="6"/>
      <c r="C259" s="6"/>
      <c r="D259" s="6"/>
      <c r="E259" s="6"/>
      <c r="F259" s="6"/>
      <c r="H259" s="56" t="s">
        <v>12</v>
      </c>
      <c r="I259" s="8"/>
      <c r="J259" s="8"/>
      <c r="K259" s="8"/>
      <c r="L259" s="8"/>
      <c r="M259" s="8"/>
      <c r="N259" s="8"/>
      <c r="O259" s="8"/>
      <c r="P259" s="8"/>
      <c r="Q259" s="78"/>
      <c r="R259" s="53"/>
      <c r="S259" s="14"/>
      <c r="T259" s="14"/>
      <c r="U259" s="18"/>
      <c r="V259" s="72">
        <f>V252+V256+V254</f>
        <v>0</v>
      </c>
    </row>
    <row r="260" spans="2:22" ht="267.75" customHeight="1">
      <c r="B260" s="6"/>
      <c r="C260" s="6"/>
      <c r="D260" s="6"/>
      <c r="E260" s="6"/>
      <c r="F260" s="6"/>
      <c r="H260" s="183"/>
      <c r="I260" s="6"/>
      <c r="J260" s="6"/>
      <c r="K260" s="6"/>
      <c r="L260" s="6"/>
      <c r="M260" s="6"/>
      <c r="N260" s="6"/>
      <c r="O260" s="6"/>
      <c r="P260" s="6"/>
      <c r="Q260" s="77"/>
      <c r="R260" s="17"/>
      <c r="S260" s="7"/>
      <c r="T260" s="7"/>
      <c r="U260" s="184"/>
      <c r="V260" s="185"/>
    </row>
    <row r="261" spans="2:22" ht="15" customHeight="1">
      <c r="B261" s="6"/>
      <c r="C261" s="6"/>
      <c r="D261" s="6"/>
      <c r="E261" s="6"/>
      <c r="F261" s="6"/>
      <c r="H261" s="183"/>
      <c r="I261" s="6"/>
      <c r="J261" s="6"/>
      <c r="K261" s="6"/>
      <c r="L261" s="6"/>
      <c r="M261" s="6"/>
      <c r="N261" s="6"/>
      <c r="O261" s="6"/>
      <c r="P261" s="6"/>
      <c r="Q261" s="77"/>
      <c r="R261" s="17"/>
      <c r="S261" s="7"/>
      <c r="T261" s="7"/>
      <c r="U261" s="184"/>
      <c r="V261" s="185"/>
    </row>
    <row r="262" spans="2:22" ht="15" customHeight="1">
      <c r="B262" s="6"/>
      <c r="C262" s="6"/>
      <c r="D262" s="6"/>
      <c r="E262" s="6"/>
      <c r="F262" s="6"/>
      <c r="H262" s="183"/>
      <c r="I262" s="6"/>
      <c r="J262" s="6"/>
      <c r="K262" s="6"/>
      <c r="L262" s="6"/>
      <c r="M262" s="6"/>
      <c r="N262" s="6"/>
      <c r="O262" s="6"/>
      <c r="P262" s="6"/>
      <c r="Q262" s="77"/>
      <c r="R262" s="17"/>
      <c r="S262" s="7"/>
      <c r="T262" s="7"/>
      <c r="U262" s="184"/>
      <c r="V262" s="185"/>
    </row>
    <row r="263" spans="1:22" ht="13.5" customHeight="1" thickBot="1">
      <c r="A263" s="66"/>
      <c r="B263" s="66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7"/>
    </row>
    <row r="264" spans="1:22" ht="18.75" customHeight="1" thickBot="1">
      <c r="A264" s="81"/>
      <c r="B264" s="182" t="s">
        <v>45</v>
      </c>
      <c r="C264" s="181"/>
      <c r="D264" s="181"/>
      <c r="E264" s="181"/>
      <c r="F264" s="181"/>
      <c r="G264" s="181"/>
      <c r="H264" s="181"/>
      <c r="I264" s="181"/>
      <c r="J264" s="181"/>
      <c r="K264" s="181"/>
      <c r="L264" s="181"/>
      <c r="M264" s="181"/>
      <c r="N264" s="181"/>
      <c r="O264" s="181"/>
      <c r="P264" s="181"/>
      <c r="Q264" s="181"/>
      <c r="R264" s="181"/>
      <c r="S264" s="176"/>
      <c r="T264" s="176"/>
      <c r="U264" s="178"/>
      <c r="V264" s="179"/>
    </row>
    <row r="265" spans="1:22" ht="15.75" customHeight="1" thickBot="1">
      <c r="A265" s="180">
        <v>5</v>
      </c>
      <c r="B265" s="228" t="s">
        <v>73</v>
      </c>
      <c r="C265" s="229"/>
      <c r="D265" s="229"/>
      <c r="E265" s="229"/>
      <c r="F265" s="229"/>
      <c r="G265" s="229"/>
      <c r="H265" s="230" t="s">
        <v>74</v>
      </c>
      <c r="I265" s="230"/>
      <c r="J265" s="230"/>
      <c r="K265" s="230"/>
      <c r="L265" s="230"/>
      <c r="M265" s="230"/>
      <c r="N265" s="230"/>
      <c r="O265" s="230"/>
      <c r="P265" s="230"/>
      <c r="Q265" s="230"/>
      <c r="R265" s="231"/>
      <c r="S265" s="81"/>
      <c r="T265" s="81"/>
      <c r="U265" s="82"/>
      <c r="V265" s="82"/>
    </row>
    <row r="266" spans="1:22" ht="14.25" customHeight="1" thickBot="1">
      <c r="A266" s="81"/>
      <c r="B266" s="232" t="s">
        <v>75</v>
      </c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4"/>
      <c r="S266" s="81"/>
      <c r="T266" s="81"/>
      <c r="U266" s="82"/>
      <c r="V266" s="82"/>
    </row>
    <row r="267" spans="1:22" ht="17.25" customHeight="1">
      <c r="A267" s="81"/>
      <c r="B267" s="83"/>
      <c r="C267" s="83"/>
      <c r="D267" s="83"/>
      <c r="E267" s="83"/>
      <c r="F267" s="19"/>
      <c r="G267" s="83"/>
      <c r="H267" s="83"/>
      <c r="I267" s="83"/>
      <c r="J267" s="83"/>
      <c r="K267" s="235"/>
      <c r="L267" s="236"/>
      <c r="M267" s="237"/>
      <c r="N267" s="83"/>
      <c r="O267" s="83"/>
      <c r="P267" s="19"/>
      <c r="Q267" s="83"/>
      <c r="R267" s="83"/>
      <c r="S267" s="52"/>
      <c r="T267" s="83"/>
      <c r="U267" s="84"/>
      <c r="V267" s="84"/>
    </row>
    <row r="268" spans="1:22" ht="17.25" customHeight="1" thickBot="1">
      <c r="A268" s="81"/>
      <c r="S268" s="81"/>
      <c r="T268" s="81"/>
      <c r="U268" s="82"/>
      <c r="V268" s="82"/>
    </row>
    <row r="269" spans="1:22" ht="17.25" customHeight="1">
      <c r="A269" s="103" t="s">
        <v>23</v>
      </c>
      <c r="B269" s="45"/>
      <c r="C269" s="238"/>
      <c r="D269" s="239"/>
      <c r="E269" s="239" t="s">
        <v>34</v>
      </c>
      <c r="F269" s="239"/>
      <c r="G269" s="240"/>
      <c r="H269" s="240"/>
      <c r="I269" s="240"/>
      <c r="J269" s="240"/>
      <c r="K269" s="45"/>
      <c r="L269" s="45"/>
      <c r="M269" s="45"/>
      <c r="N269" s="45"/>
      <c r="O269" s="45"/>
      <c r="P269" s="46"/>
      <c r="Q269" s="44"/>
      <c r="R269" s="17"/>
      <c r="S269" s="85"/>
      <c r="T269" s="81"/>
      <c r="U269" s="82"/>
      <c r="V269" s="82"/>
    </row>
    <row r="270" spans="1:22" s="4" customFormat="1" ht="14.25" customHeight="1">
      <c r="A270" s="47" t="s">
        <v>20</v>
      </c>
      <c r="B270" s="48"/>
      <c r="C270" s="208">
        <v>5</v>
      </c>
      <c r="D270" s="209"/>
      <c r="E270" s="209"/>
      <c r="F270" s="209"/>
      <c r="G270" s="209"/>
      <c r="H270" s="209"/>
      <c r="I270" s="209"/>
      <c r="J270" s="209"/>
      <c r="K270" s="209"/>
      <c r="L270" s="209"/>
      <c r="M270" s="209"/>
      <c r="N270" s="209"/>
      <c r="O270" s="209"/>
      <c r="P270" s="210"/>
      <c r="Q270" s="44"/>
      <c r="R270" s="17"/>
      <c r="S270" s="85"/>
      <c r="T270" s="81"/>
      <c r="U270" s="82"/>
      <c r="V270" s="82"/>
    </row>
    <row r="271" spans="1:22" ht="21.75" customHeight="1" thickBot="1">
      <c r="A271" s="104" t="s">
        <v>0</v>
      </c>
      <c r="B271" s="49"/>
      <c r="C271" s="211">
        <v>160</v>
      </c>
      <c r="D271" s="212"/>
      <c r="E271" s="212"/>
      <c r="F271" s="50"/>
      <c r="G271" s="51" t="s">
        <v>1</v>
      </c>
      <c r="H271" s="50"/>
      <c r="I271" s="50"/>
      <c r="J271" s="50"/>
      <c r="K271" s="50"/>
      <c r="L271" s="50"/>
      <c r="M271" s="50"/>
      <c r="N271" s="50"/>
      <c r="O271" s="213">
        <v>2.5</v>
      </c>
      <c r="P271" s="214"/>
      <c r="Q271" s="44"/>
      <c r="R271" s="17"/>
      <c r="S271" s="85"/>
      <c r="T271" s="81"/>
      <c r="U271" s="82"/>
      <c r="V271" s="82"/>
    </row>
    <row r="272" spans="1:22" ht="13.5" thickBot="1">
      <c r="A272" s="86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1"/>
      <c r="S272" s="87"/>
      <c r="T272" s="86"/>
      <c r="U272" s="88"/>
      <c r="V272" s="88"/>
    </row>
    <row r="273" spans="1:22" ht="12.75" customHeight="1">
      <c r="A273" s="69" t="s">
        <v>19</v>
      </c>
      <c r="B273" s="215" t="s">
        <v>2</v>
      </c>
      <c r="C273" s="216"/>
      <c r="D273" s="216"/>
      <c r="E273" s="216"/>
      <c r="F273" s="216"/>
      <c r="G273" s="216"/>
      <c r="H273" s="216"/>
      <c r="I273" s="216"/>
      <c r="J273" s="216"/>
      <c r="K273" s="216"/>
      <c r="L273" s="216"/>
      <c r="M273" s="216"/>
      <c r="N273" s="216"/>
      <c r="O273" s="216"/>
      <c r="P273" s="216"/>
      <c r="Q273" s="216"/>
      <c r="R273" s="217"/>
      <c r="S273" s="221" t="s">
        <v>3</v>
      </c>
      <c r="T273" s="221" t="s">
        <v>4</v>
      </c>
      <c r="U273" s="197"/>
      <c r="V273" s="199" t="s">
        <v>29</v>
      </c>
    </row>
    <row r="274" spans="1:22" ht="15" customHeight="1">
      <c r="A274" s="70" t="s">
        <v>5</v>
      </c>
      <c r="B274" s="218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20"/>
      <c r="S274" s="222"/>
      <c r="T274" s="222"/>
      <c r="U274" s="198"/>
      <c r="V274" s="200"/>
    </row>
    <row r="275" spans="1:22" ht="2.25" customHeight="1" hidden="1">
      <c r="A275" s="105"/>
      <c r="B275" s="58" t="s">
        <v>6</v>
      </c>
      <c r="C275" s="106"/>
      <c r="D275" s="106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7"/>
      <c r="S275" s="107"/>
      <c r="T275" s="106"/>
      <c r="U275" s="108"/>
      <c r="V275" s="109"/>
    </row>
    <row r="276" spans="1:22" ht="12.75" customHeight="1" hidden="1">
      <c r="A276" s="115"/>
      <c r="B276" s="201"/>
      <c r="C276" s="202"/>
      <c r="D276" s="134"/>
      <c r="E276" s="203"/>
      <c r="F276" s="203"/>
      <c r="G276" s="135"/>
      <c r="H276" s="136"/>
      <c r="I276" s="136"/>
      <c r="J276" s="137"/>
      <c r="K276" s="138"/>
      <c r="L276" s="139"/>
      <c r="M276" s="139"/>
      <c r="N276" s="140"/>
      <c r="O276" s="141"/>
      <c r="P276" s="132"/>
      <c r="Q276" s="132"/>
      <c r="R276" s="132"/>
      <c r="S276" s="142"/>
      <c r="T276" s="143"/>
      <c r="U276" s="144"/>
      <c r="V276" s="145"/>
    </row>
    <row r="277" spans="1:22" ht="15" customHeight="1">
      <c r="A277" s="146"/>
      <c r="B277" s="59" t="s">
        <v>18</v>
      </c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  <c r="P277" s="147"/>
      <c r="Q277" s="147"/>
      <c r="R277" s="148"/>
      <c r="S277" s="148"/>
      <c r="T277" s="149"/>
      <c r="U277" s="150"/>
      <c r="V277" s="151"/>
    </row>
    <row r="278" spans="1:22" ht="42.75" customHeight="1">
      <c r="A278" s="126" t="s">
        <v>9</v>
      </c>
      <c r="B278" s="189" t="s">
        <v>40</v>
      </c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  <c r="O278" s="204"/>
      <c r="P278" s="204"/>
      <c r="Q278" s="204"/>
      <c r="R278" s="205"/>
      <c r="S278" s="111" t="s">
        <v>37</v>
      </c>
      <c r="T278" s="112">
        <f>O271*C271</f>
        <v>400</v>
      </c>
      <c r="U278" s="113"/>
      <c r="V278" s="114">
        <f>T278*U278</f>
        <v>0</v>
      </c>
    </row>
    <row r="279" spans="1:22" ht="12.75" customHeight="1">
      <c r="A279" s="115"/>
      <c r="B279" s="152">
        <f>C271</f>
        <v>160</v>
      </c>
      <c r="C279" s="153" t="s">
        <v>13</v>
      </c>
      <c r="D279" s="206">
        <f>O271</f>
        <v>2.5</v>
      </c>
      <c r="E279" s="207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22"/>
      <c r="T279" s="123"/>
      <c r="U279" s="124"/>
      <c r="V279" s="125"/>
    </row>
    <row r="280" spans="1:22" ht="15.75" customHeight="1">
      <c r="A280" s="89"/>
      <c r="B280" s="60" t="s">
        <v>26</v>
      </c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1"/>
    </row>
    <row r="281" spans="1:22" ht="66" customHeight="1">
      <c r="A281" s="110" t="s">
        <v>10</v>
      </c>
      <c r="B281" s="189" t="s">
        <v>47</v>
      </c>
      <c r="C281" s="190"/>
      <c r="D281" s="190"/>
      <c r="E281" s="190"/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1"/>
      <c r="S281" s="111" t="s">
        <v>38</v>
      </c>
      <c r="T281" s="112">
        <f>C271*2*F283</f>
        <v>12.8</v>
      </c>
      <c r="U281" s="113"/>
      <c r="V281" s="114">
        <f>T281*U281</f>
        <v>0</v>
      </c>
    </row>
    <row r="282" spans="1:22" ht="15" customHeight="1" hidden="1">
      <c r="A282" s="154"/>
      <c r="B282" s="155">
        <f>C271</f>
        <v>160</v>
      </c>
      <c r="C282" s="156" t="s">
        <v>13</v>
      </c>
      <c r="D282" s="157">
        <v>2</v>
      </c>
      <c r="E282" s="156" t="s">
        <v>13</v>
      </c>
      <c r="F282" s="192">
        <v>0.04</v>
      </c>
      <c r="G282" s="193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2"/>
      <c r="T282" s="158"/>
      <c r="U282" s="144"/>
      <c r="V282" s="159"/>
    </row>
    <row r="283" spans="1:22" ht="11.25" customHeight="1">
      <c r="A283" s="154"/>
      <c r="B283" s="155">
        <f>C271</f>
        <v>160</v>
      </c>
      <c r="C283" s="156" t="s">
        <v>13</v>
      </c>
      <c r="D283" s="157">
        <v>2</v>
      </c>
      <c r="E283" s="156" t="s">
        <v>13</v>
      </c>
      <c r="F283" s="192">
        <v>0.04</v>
      </c>
      <c r="G283" s="193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2"/>
      <c r="T283" s="158"/>
      <c r="U283" s="144"/>
      <c r="V283" s="159"/>
    </row>
    <row r="284" spans="1:22" ht="19.5" customHeight="1">
      <c r="A284" s="24"/>
      <c r="B284" s="194"/>
      <c r="C284" s="195"/>
      <c r="D284" s="166"/>
      <c r="E284" s="196"/>
      <c r="F284" s="196"/>
      <c r="G284" s="167"/>
      <c r="H284" s="39"/>
      <c r="I284" s="39"/>
      <c r="J284" s="168"/>
      <c r="K284" s="61"/>
      <c r="L284" s="62"/>
      <c r="M284" s="62"/>
      <c r="N284" s="64"/>
      <c r="O284" s="63"/>
      <c r="P284" s="26"/>
      <c r="Q284" s="26"/>
      <c r="R284" s="26"/>
      <c r="S284" s="40"/>
      <c r="T284" s="169"/>
      <c r="U284" s="42"/>
      <c r="V284" s="170"/>
    </row>
    <row r="285" spans="1:22" ht="3" customHeight="1">
      <c r="A285" s="81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6"/>
      <c r="Q285" s="73"/>
      <c r="R285" s="73"/>
      <c r="S285" s="85"/>
      <c r="T285" s="85"/>
      <c r="U285" s="15"/>
      <c r="V285" s="74"/>
    </row>
    <row r="286" spans="2:22" ht="15">
      <c r="B286" s="16"/>
      <c r="C286" s="16"/>
      <c r="D286" s="16"/>
      <c r="E286" s="16"/>
      <c r="F286" s="16"/>
      <c r="H286" s="71" t="s">
        <v>27</v>
      </c>
      <c r="I286" s="8"/>
      <c r="J286" s="54"/>
      <c r="K286" s="8"/>
      <c r="L286" s="54"/>
      <c r="M286" s="54"/>
      <c r="N286" s="54"/>
      <c r="O286" s="54"/>
      <c r="P286" s="8"/>
      <c r="Q286" s="75"/>
      <c r="R286" s="53"/>
      <c r="S286" s="14"/>
      <c r="T286" s="14"/>
      <c r="U286" s="18"/>
      <c r="V286" s="72">
        <f>V278</f>
        <v>0</v>
      </c>
    </row>
    <row r="287" spans="2:22" ht="3" customHeight="1">
      <c r="B287" s="16"/>
      <c r="C287" s="16"/>
      <c r="D287" s="16"/>
      <c r="E287" s="16"/>
      <c r="F287" s="16"/>
      <c r="H287" s="71"/>
      <c r="I287" s="8"/>
      <c r="J287" s="54"/>
      <c r="K287" s="8"/>
      <c r="L287" s="54"/>
      <c r="M287" s="54"/>
      <c r="N287" s="54"/>
      <c r="O287" s="54"/>
      <c r="P287" s="8"/>
      <c r="Q287" s="75"/>
      <c r="R287" s="53"/>
      <c r="S287" s="14"/>
      <c r="T287" s="14"/>
      <c r="U287" s="18"/>
      <c r="V287" s="72"/>
    </row>
    <row r="288" spans="1:22" ht="21" customHeight="1">
      <c r="A288" s="81"/>
      <c r="B288" s="16"/>
      <c r="C288" s="16"/>
      <c r="D288" s="16"/>
      <c r="E288" s="16"/>
      <c r="F288" s="16"/>
      <c r="H288" s="76" t="s">
        <v>24</v>
      </c>
      <c r="I288" s="8"/>
      <c r="J288" s="54"/>
      <c r="K288" s="8"/>
      <c r="L288" s="8"/>
      <c r="M288" s="54"/>
      <c r="N288" s="54"/>
      <c r="O288" s="54"/>
      <c r="P288" s="8"/>
      <c r="Q288" s="75"/>
      <c r="R288" s="53"/>
      <c r="S288" s="14"/>
      <c r="T288" s="14"/>
      <c r="U288" s="18"/>
      <c r="V288" s="72">
        <f>V281</f>
        <v>0</v>
      </c>
    </row>
    <row r="289" spans="1:22" ht="3" customHeight="1">
      <c r="A289" s="81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6"/>
      <c r="Q289" s="73"/>
      <c r="R289" s="73"/>
      <c r="S289" s="85"/>
      <c r="T289" s="85"/>
      <c r="U289" s="15"/>
      <c r="V289" s="74"/>
    </row>
    <row r="290" spans="1:22" ht="3" customHeight="1">
      <c r="A290" s="81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81"/>
      <c r="T290" s="85"/>
      <c r="U290" s="15"/>
      <c r="V290" s="74"/>
    </row>
    <row r="291" spans="2:22" ht="15" customHeight="1">
      <c r="B291" s="6"/>
      <c r="C291" s="6"/>
      <c r="D291" s="6"/>
      <c r="E291" s="6"/>
      <c r="F291" s="6"/>
      <c r="H291" s="56" t="s">
        <v>12</v>
      </c>
      <c r="I291" s="8"/>
      <c r="J291" s="8"/>
      <c r="K291" s="8"/>
      <c r="L291" s="8"/>
      <c r="M291" s="8"/>
      <c r="N291" s="8"/>
      <c r="O291" s="8"/>
      <c r="P291" s="8"/>
      <c r="Q291" s="78"/>
      <c r="R291" s="53"/>
      <c r="S291" s="14"/>
      <c r="T291" s="14"/>
      <c r="U291" s="18"/>
      <c r="V291" s="72">
        <f>V286+V288</f>
        <v>0</v>
      </c>
    </row>
    <row r="292" spans="2:22" ht="15" customHeight="1">
      <c r="B292" s="6"/>
      <c r="C292" s="6"/>
      <c r="D292" s="6"/>
      <c r="E292" s="6"/>
      <c r="F292" s="6"/>
      <c r="H292" s="183"/>
      <c r="I292" s="6"/>
      <c r="J292" s="6"/>
      <c r="K292" s="6"/>
      <c r="L292" s="6"/>
      <c r="M292" s="6"/>
      <c r="N292" s="6"/>
      <c r="O292" s="6"/>
      <c r="P292" s="6"/>
      <c r="Q292" s="77"/>
      <c r="R292" s="17"/>
      <c r="S292" s="7"/>
      <c r="T292" s="7"/>
      <c r="U292" s="184"/>
      <c r="V292" s="185"/>
    </row>
    <row r="293" spans="2:22" ht="15" customHeight="1">
      <c r="B293" s="6"/>
      <c r="C293" s="6"/>
      <c r="D293" s="6"/>
      <c r="E293" s="6"/>
      <c r="F293" s="6"/>
      <c r="H293" s="183"/>
      <c r="I293" s="6"/>
      <c r="J293" s="6"/>
      <c r="K293" s="6"/>
      <c r="L293" s="6"/>
      <c r="M293" s="6"/>
      <c r="N293" s="6"/>
      <c r="O293" s="6"/>
      <c r="P293" s="6"/>
      <c r="Q293" s="77"/>
      <c r="R293" s="17"/>
      <c r="S293" s="7"/>
      <c r="T293" s="7"/>
      <c r="U293" s="184"/>
      <c r="V293" s="185"/>
    </row>
    <row r="294" spans="2:22" ht="15" customHeight="1">
      <c r="B294" s="6"/>
      <c r="C294" s="6"/>
      <c r="D294" s="6"/>
      <c r="E294" s="6"/>
      <c r="F294" s="6"/>
      <c r="H294" s="183"/>
      <c r="I294" s="6"/>
      <c r="J294" s="6"/>
      <c r="K294" s="6"/>
      <c r="L294" s="6"/>
      <c r="M294" s="6"/>
      <c r="N294" s="6"/>
      <c r="O294" s="6"/>
      <c r="P294" s="6"/>
      <c r="Q294" s="77"/>
      <c r="R294" s="17"/>
      <c r="S294" s="7"/>
      <c r="T294" s="7"/>
      <c r="U294" s="184"/>
      <c r="V294" s="185"/>
    </row>
    <row r="295" spans="2:22" ht="403.5" customHeight="1">
      <c r="B295" s="6"/>
      <c r="C295" s="6"/>
      <c r="D295" s="6"/>
      <c r="E295" s="6"/>
      <c r="F295" s="6"/>
      <c r="H295" s="183"/>
      <c r="I295" s="6"/>
      <c r="J295" s="6"/>
      <c r="K295" s="6"/>
      <c r="L295" s="6"/>
      <c r="M295" s="6"/>
      <c r="N295" s="6"/>
      <c r="O295" s="6"/>
      <c r="P295" s="6"/>
      <c r="Q295" s="77"/>
      <c r="R295" s="17"/>
      <c r="S295" s="7"/>
      <c r="T295" s="7"/>
      <c r="U295" s="184"/>
      <c r="V295" s="185"/>
    </row>
    <row r="296" spans="2:22" ht="13.5" customHeight="1" thickBot="1">
      <c r="B296" s="6"/>
      <c r="C296" s="6"/>
      <c r="D296" s="6"/>
      <c r="E296" s="6"/>
      <c r="F296" s="6"/>
      <c r="H296" s="183"/>
      <c r="I296" s="6"/>
      <c r="J296" s="6"/>
      <c r="K296" s="6"/>
      <c r="L296" s="6"/>
      <c r="M296" s="6"/>
      <c r="N296" s="6"/>
      <c r="O296" s="6"/>
      <c r="P296" s="6"/>
      <c r="Q296" s="77"/>
      <c r="R296" s="17"/>
      <c r="S296" s="7"/>
      <c r="T296" s="7"/>
      <c r="U296" s="184"/>
      <c r="V296" s="185"/>
    </row>
    <row r="297" spans="1:22" ht="18.75" customHeight="1" thickBot="1">
      <c r="A297" s="81"/>
      <c r="B297" s="182" t="s">
        <v>45</v>
      </c>
      <c r="C297" s="181"/>
      <c r="D297" s="181"/>
      <c r="E297" s="181"/>
      <c r="F297" s="181"/>
      <c r="G297" s="181"/>
      <c r="H297" s="181"/>
      <c r="I297" s="181"/>
      <c r="J297" s="181"/>
      <c r="K297" s="181"/>
      <c r="L297" s="181"/>
      <c r="M297" s="181"/>
      <c r="N297" s="181"/>
      <c r="O297" s="181"/>
      <c r="P297" s="181"/>
      <c r="Q297" s="181"/>
      <c r="R297" s="181"/>
      <c r="S297" s="176"/>
      <c r="T297" s="176"/>
      <c r="U297" s="178"/>
      <c r="V297" s="179"/>
    </row>
    <row r="298" spans="1:22" ht="15.75" customHeight="1" thickBot="1">
      <c r="A298" s="180">
        <v>6</v>
      </c>
      <c r="B298" s="228" t="s">
        <v>76</v>
      </c>
      <c r="C298" s="229"/>
      <c r="D298" s="229"/>
      <c r="E298" s="229"/>
      <c r="F298" s="229"/>
      <c r="G298" s="229"/>
      <c r="H298" s="230" t="s">
        <v>77</v>
      </c>
      <c r="I298" s="230"/>
      <c r="J298" s="230"/>
      <c r="K298" s="230"/>
      <c r="L298" s="230"/>
      <c r="M298" s="230"/>
      <c r="N298" s="230"/>
      <c r="O298" s="230"/>
      <c r="P298" s="230"/>
      <c r="Q298" s="230"/>
      <c r="R298" s="231"/>
      <c r="S298" s="81"/>
      <c r="T298" s="81"/>
      <c r="U298" s="82"/>
      <c r="V298" s="82"/>
    </row>
    <row r="299" spans="1:22" ht="14.25" customHeight="1" thickBot="1">
      <c r="A299" s="81"/>
      <c r="B299" s="232" t="s">
        <v>78</v>
      </c>
      <c r="C299" s="233"/>
      <c r="D299" s="233"/>
      <c r="E299" s="233"/>
      <c r="F299" s="233"/>
      <c r="G299" s="233"/>
      <c r="H299" s="233"/>
      <c r="I299" s="233"/>
      <c r="J299" s="233"/>
      <c r="K299" s="233"/>
      <c r="L299" s="233"/>
      <c r="M299" s="233"/>
      <c r="N299" s="233"/>
      <c r="O299" s="233"/>
      <c r="P299" s="233"/>
      <c r="Q299" s="233"/>
      <c r="R299" s="234"/>
      <c r="S299" s="81"/>
      <c r="T299" s="81"/>
      <c r="U299" s="82"/>
      <c r="V299" s="82"/>
    </row>
    <row r="300" spans="1:22" ht="17.25" customHeight="1">
      <c r="A300" s="81"/>
      <c r="B300" s="83"/>
      <c r="C300" s="83"/>
      <c r="D300" s="83"/>
      <c r="E300" s="83"/>
      <c r="F300" s="19"/>
      <c r="G300" s="83"/>
      <c r="H300" s="83"/>
      <c r="I300" s="83"/>
      <c r="J300" s="83"/>
      <c r="K300" s="235"/>
      <c r="L300" s="236"/>
      <c r="M300" s="237"/>
      <c r="N300" s="83"/>
      <c r="O300" s="83"/>
      <c r="P300" s="19"/>
      <c r="Q300" s="83"/>
      <c r="R300" s="83"/>
      <c r="S300" s="52"/>
      <c r="T300" s="83"/>
      <c r="U300" s="84"/>
      <c r="V300" s="84"/>
    </row>
    <row r="301" spans="1:22" ht="17.25" customHeight="1" thickBot="1">
      <c r="A301" s="81"/>
      <c r="S301" s="81"/>
      <c r="T301" s="81"/>
      <c r="U301" s="82"/>
      <c r="V301" s="82"/>
    </row>
    <row r="302" spans="1:22" ht="17.25" customHeight="1">
      <c r="A302" s="103" t="s">
        <v>23</v>
      </c>
      <c r="B302" s="45"/>
      <c r="C302" s="238"/>
      <c r="D302" s="239"/>
      <c r="E302" s="239" t="s">
        <v>34</v>
      </c>
      <c r="F302" s="239"/>
      <c r="G302" s="240"/>
      <c r="H302" s="240"/>
      <c r="I302" s="240"/>
      <c r="J302" s="240"/>
      <c r="K302" s="45"/>
      <c r="L302" s="45"/>
      <c r="M302" s="45"/>
      <c r="N302" s="45"/>
      <c r="O302" s="45"/>
      <c r="P302" s="46"/>
      <c r="Q302" s="44"/>
      <c r="R302" s="17"/>
      <c r="S302" s="85"/>
      <c r="T302" s="81"/>
      <c r="U302" s="82"/>
      <c r="V302" s="82"/>
    </row>
    <row r="303" spans="1:22" s="4" customFormat="1" ht="14.25" customHeight="1">
      <c r="A303" s="47" t="s">
        <v>20</v>
      </c>
      <c r="B303" s="48"/>
      <c r="C303" s="208">
        <v>5</v>
      </c>
      <c r="D303" s="209"/>
      <c r="E303" s="209"/>
      <c r="F303" s="209"/>
      <c r="G303" s="209"/>
      <c r="H303" s="209"/>
      <c r="I303" s="209"/>
      <c r="J303" s="209"/>
      <c r="K303" s="209"/>
      <c r="L303" s="209"/>
      <c r="M303" s="209"/>
      <c r="N303" s="209"/>
      <c r="O303" s="209"/>
      <c r="P303" s="210"/>
      <c r="Q303" s="44"/>
      <c r="R303" s="17"/>
      <c r="S303" s="85"/>
      <c r="T303" s="81"/>
      <c r="U303" s="82"/>
      <c r="V303" s="82"/>
    </row>
    <row r="304" spans="1:22" ht="21.75" customHeight="1" thickBot="1">
      <c r="A304" s="104" t="s">
        <v>0</v>
      </c>
      <c r="B304" s="49"/>
      <c r="C304" s="211">
        <v>25</v>
      </c>
      <c r="D304" s="212"/>
      <c r="E304" s="212"/>
      <c r="F304" s="50"/>
      <c r="G304" s="51" t="s">
        <v>1</v>
      </c>
      <c r="H304" s="50"/>
      <c r="I304" s="50"/>
      <c r="J304" s="50"/>
      <c r="K304" s="50"/>
      <c r="L304" s="50"/>
      <c r="M304" s="50"/>
      <c r="N304" s="50"/>
      <c r="O304" s="213">
        <v>2.5</v>
      </c>
      <c r="P304" s="214"/>
      <c r="Q304" s="44"/>
      <c r="R304" s="17"/>
      <c r="S304" s="85"/>
      <c r="T304" s="81"/>
      <c r="U304" s="82"/>
      <c r="V304" s="82"/>
    </row>
    <row r="305" spans="1:22" ht="13.5" thickBot="1">
      <c r="A305" s="86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1"/>
      <c r="S305" s="87"/>
      <c r="T305" s="86"/>
      <c r="U305" s="88"/>
      <c r="V305" s="88"/>
    </row>
    <row r="306" spans="1:22" ht="12.75" customHeight="1">
      <c r="A306" s="69" t="s">
        <v>19</v>
      </c>
      <c r="B306" s="215" t="s">
        <v>2</v>
      </c>
      <c r="C306" s="216"/>
      <c r="D306" s="216"/>
      <c r="E306" s="216"/>
      <c r="F306" s="216"/>
      <c r="G306" s="216"/>
      <c r="H306" s="216"/>
      <c r="I306" s="216"/>
      <c r="J306" s="216"/>
      <c r="K306" s="216"/>
      <c r="L306" s="216"/>
      <c r="M306" s="216"/>
      <c r="N306" s="216"/>
      <c r="O306" s="216"/>
      <c r="P306" s="216"/>
      <c r="Q306" s="216"/>
      <c r="R306" s="217"/>
      <c r="S306" s="221" t="s">
        <v>3</v>
      </c>
      <c r="T306" s="221" t="s">
        <v>4</v>
      </c>
      <c r="U306" s="197"/>
      <c r="V306" s="199" t="s">
        <v>29</v>
      </c>
    </row>
    <row r="307" spans="1:22" ht="15" customHeight="1">
      <c r="A307" s="70" t="s">
        <v>5</v>
      </c>
      <c r="B307" s="218"/>
      <c r="C307" s="219"/>
      <c r="D307" s="219"/>
      <c r="E307" s="219"/>
      <c r="F307" s="219"/>
      <c r="G307" s="219"/>
      <c r="H307" s="219"/>
      <c r="I307" s="219"/>
      <c r="J307" s="219"/>
      <c r="K307" s="219"/>
      <c r="L307" s="219"/>
      <c r="M307" s="219"/>
      <c r="N307" s="219"/>
      <c r="O307" s="219"/>
      <c r="P307" s="219"/>
      <c r="Q307" s="219"/>
      <c r="R307" s="220"/>
      <c r="S307" s="222"/>
      <c r="T307" s="222"/>
      <c r="U307" s="198"/>
      <c r="V307" s="200"/>
    </row>
    <row r="308" spans="1:22" ht="2.25" customHeight="1" hidden="1">
      <c r="A308" s="105"/>
      <c r="B308" s="58" t="s">
        <v>6</v>
      </c>
      <c r="C308" s="106"/>
      <c r="D308" s="106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7"/>
      <c r="S308" s="107"/>
      <c r="T308" s="106"/>
      <c r="U308" s="108"/>
      <c r="V308" s="109"/>
    </row>
    <row r="309" spans="1:22" ht="12.75" customHeight="1" hidden="1">
      <c r="A309" s="115"/>
      <c r="B309" s="201"/>
      <c r="C309" s="202"/>
      <c r="D309" s="134"/>
      <c r="E309" s="203"/>
      <c r="F309" s="203"/>
      <c r="G309" s="135"/>
      <c r="H309" s="136"/>
      <c r="I309" s="136"/>
      <c r="J309" s="137"/>
      <c r="K309" s="138"/>
      <c r="L309" s="139"/>
      <c r="M309" s="139"/>
      <c r="N309" s="140"/>
      <c r="O309" s="141"/>
      <c r="P309" s="132"/>
      <c r="Q309" s="132"/>
      <c r="R309" s="132"/>
      <c r="S309" s="142"/>
      <c r="T309" s="143"/>
      <c r="U309" s="144"/>
      <c r="V309" s="145"/>
    </row>
    <row r="310" spans="1:22" ht="15" customHeight="1">
      <c r="A310" s="146"/>
      <c r="B310" s="59" t="s">
        <v>18</v>
      </c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  <c r="P310" s="147"/>
      <c r="Q310" s="147"/>
      <c r="R310" s="148"/>
      <c r="S310" s="148"/>
      <c r="T310" s="149"/>
      <c r="U310" s="150"/>
      <c r="V310" s="151"/>
    </row>
    <row r="311" spans="1:22" ht="42.75" customHeight="1">
      <c r="A311" s="126" t="s">
        <v>9</v>
      </c>
      <c r="B311" s="189" t="s">
        <v>40</v>
      </c>
      <c r="C311" s="204"/>
      <c r="D311" s="204"/>
      <c r="E311" s="204"/>
      <c r="F311" s="204"/>
      <c r="G311" s="204"/>
      <c r="H311" s="204"/>
      <c r="I311" s="204"/>
      <c r="J311" s="204"/>
      <c r="K311" s="204"/>
      <c r="L311" s="204"/>
      <c r="M311" s="204"/>
      <c r="N311" s="204"/>
      <c r="O311" s="204"/>
      <c r="P311" s="204"/>
      <c r="Q311" s="204"/>
      <c r="R311" s="205"/>
      <c r="S311" s="111" t="s">
        <v>37</v>
      </c>
      <c r="T311" s="112">
        <f>O304*C304</f>
        <v>62.5</v>
      </c>
      <c r="U311" s="113"/>
      <c r="V311" s="114">
        <f>T311*U311</f>
        <v>0</v>
      </c>
    </row>
    <row r="312" spans="1:22" ht="12.75" customHeight="1">
      <c r="A312" s="115"/>
      <c r="B312" s="152">
        <f>C304</f>
        <v>25</v>
      </c>
      <c r="C312" s="153" t="s">
        <v>13</v>
      </c>
      <c r="D312" s="206">
        <f>O304</f>
        <v>2.5</v>
      </c>
      <c r="E312" s="207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22"/>
      <c r="T312" s="123"/>
      <c r="U312" s="124"/>
      <c r="V312" s="125"/>
    </row>
    <row r="313" spans="1:22" ht="15.75" customHeight="1">
      <c r="A313" s="89"/>
      <c r="B313" s="60" t="s">
        <v>26</v>
      </c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1"/>
    </row>
    <row r="314" spans="1:22" ht="66" customHeight="1">
      <c r="A314" s="110" t="s">
        <v>10</v>
      </c>
      <c r="B314" s="189" t="s">
        <v>47</v>
      </c>
      <c r="C314" s="190"/>
      <c r="D314" s="190"/>
      <c r="E314" s="190"/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1"/>
      <c r="S314" s="111" t="s">
        <v>38</v>
      </c>
      <c r="T314" s="112">
        <f>C304*2*F316</f>
        <v>2</v>
      </c>
      <c r="U314" s="113"/>
      <c r="V314" s="114">
        <f>T314*U314</f>
        <v>0</v>
      </c>
    </row>
    <row r="315" spans="1:22" ht="15" customHeight="1" hidden="1">
      <c r="A315" s="154"/>
      <c r="B315" s="155">
        <f>C304</f>
        <v>25</v>
      </c>
      <c r="C315" s="156" t="s">
        <v>13</v>
      </c>
      <c r="D315" s="157">
        <v>2</v>
      </c>
      <c r="E315" s="156" t="s">
        <v>13</v>
      </c>
      <c r="F315" s="192">
        <v>0.04</v>
      </c>
      <c r="G315" s="193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2"/>
      <c r="T315" s="158"/>
      <c r="U315" s="144"/>
      <c r="V315" s="159"/>
    </row>
    <row r="316" spans="1:22" ht="11.25" customHeight="1">
      <c r="A316" s="154"/>
      <c r="B316" s="155">
        <f>C304</f>
        <v>25</v>
      </c>
      <c r="C316" s="156" t="s">
        <v>13</v>
      </c>
      <c r="D316" s="157">
        <v>2</v>
      </c>
      <c r="E316" s="156" t="s">
        <v>13</v>
      </c>
      <c r="F316" s="192">
        <v>0.04</v>
      </c>
      <c r="G316" s="193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2"/>
      <c r="T316" s="158"/>
      <c r="U316" s="144"/>
      <c r="V316" s="159"/>
    </row>
    <row r="317" spans="1:22" ht="19.5" customHeight="1">
      <c r="A317" s="24"/>
      <c r="B317" s="194"/>
      <c r="C317" s="195"/>
      <c r="D317" s="166"/>
      <c r="E317" s="196"/>
      <c r="F317" s="196"/>
      <c r="G317" s="167"/>
      <c r="H317" s="39"/>
      <c r="I317" s="39"/>
      <c r="J317" s="168"/>
      <c r="K317" s="61"/>
      <c r="L317" s="62"/>
      <c r="M317" s="62"/>
      <c r="N317" s="64"/>
      <c r="O317" s="63"/>
      <c r="P317" s="26"/>
      <c r="Q317" s="26"/>
      <c r="R317" s="26"/>
      <c r="S317" s="40"/>
      <c r="T317" s="169"/>
      <c r="U317" s="42"/>
      <c r="V317" s="170"/>
    </row>
    <row r="318" spans="1:22" ht="3" customHeight="1">
      <c r="A318" s="81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6"/>
      <c r="Q318" s="73"/>
      <c r="R318" s="73"/>
      <c r="S318" s="85"/>
      <c r="T318" s="85"/>
      <c r="U318" s="15"/>
      <c r="V318" s="74"/>
    </row>
    <row r="319" spans="2:22" ht="15">
      <c r="B319" s="16"/>
      <c r="C319" s="16"/>
      <c r="D319" s="16"/>
      <c r="E319" s="16"/>
      <c r="F319" s="16"/>
      <c r="H319" s="71" t="s">
        <v>27</v>
      </c>
      <c r="I319" s="8"/>
      <c r="J319" s="54"/>
      <c r="K319" s="8"/>
      <c r="L319" s="54"/>
      <c r="M319" s="54"/>
      <c r="N319" s="54"/>
      <c r="O319" s="54"/>
      <c r="P319" s="8"/>
      <c r="Q319" s="75"/>
      <c r="R319" s="53"/>
      <c r="S319" s="14"/>
      <c r="T319" s="14"/>
      <c r="U319" s="18"/>
      <c r="V319" s="72">
        <f>V311</f>
        <v>0</v>
      </c>
    </row>
    <row r="320" spans="2:22" ht="3" customHeight="1">
      <c r="B320" s="16"/>
      <c r="C320" s="16"/>
      <c r="D320" s="16"/>
      <c r="E320" s="16"/>
      <c r="F320" s="16"/>
      <c r="H320" s="71"/>
      <c r="I320" s="8"/>
      <c r="J320" s="54"/>
      <c r="K320" s="8"/>
      <c r="L320" s="54"/>
      <c r="M320" s="54"/>
      <c r="N320" s="54"/>
      <c r="O320" s="54"/>
      <c r="P320" s="8"/>
      <c r="Q320" s="75"/>
      <c r="R320" s="53"/>
      <c r="S320" s="14"/>
      <c r="T320" s="14"/>
      <c r="U320" s="18"/>
      <c r="V320" s="72"/>
    </row>
    <row r="321" spans="1:22" ht="21" customHeight="1">
      <c r="A321" s="81"/>
      <c r="B321" s="16"/>
      <c r="C321" s="16"/>
      <c r="D321" s="16"/>
      <c r="E321" s="16"/>
      <c r="F321" s="16"/>
      <c r="H321" s="76" t="s">
        <v>24</v>
      </c>
      <c r="I321" s="8"/>
      <c r="J321" s="54"/>
      <c r="K321" s="8"/>
      <c r="L321" s="8"/>
      <c r="M321" s="54"/>
      <c r="N321" s="54"/>
      <c r="O321" s="54"/>
      <c r="P321" s="8"/>
      <c r="Q321" s="75"/>
      <c r="R321" s="53"/>
      <c r="S321" s="14"/>
      <c r="T321" s="14"/>
      <c r="U321" s="18"/>
      <c r="V321" s="72">
        <f>V314</f>
        <v>0</v>
      </c>
    </row>
    <row r="322" spans="1:22" ht="3" customHeight="1">
      <c r="A322" s="81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6"/>
      <c r="Q322" s="73"/>
      <c r="R322" s="73"/>
      <c r="S322" s="85"/>
      <c r="T322" s="85"/>
      <c r="U322" s="15"/>
      <c r="V322" s="74"/>
    </row>
    <row r="323" spans="1:22" ht="3" customHeight="1">
      <c r="A323" s="81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81"/>
      <c r="T323" s="85"/>
      <c r="U323" s="15"/>
      <c r="V323" s="74"/>
    </row>
    <row r="324" spans="2:22" ht="15" customHeight="1">
      <c r="B324" s="6"/>
      <c r="C324" s="6"/>
      <c r="D324" s="6"/>
      <c r="E324" s="6"/>
      <c r="F324" s="6"/>
      <c r="H324" s="56" t="s">
        <v>12</v>
      </c>
      <c r="I324" s="8"/>
      <c r="J324" s="8"/>
      <c r="K324" s="8"/>
      <c r="L324" s="8"/>
      <c r="M324" s="8"/>
      <c r="N324" s="8"/>
      <c r="O324" s="8"/>
      <c r="P324" s="8"/>
      <c r="Q324" s="78"/>
      <c r="R324" s="53"/>
      <c r="S324" s="14"/>
      <c r="T324" s="14"/>
      <c r="U324" s="18"/>
      <c r="V324" s="72">
        <f>V319+V321</f>
        <v>0</v>
      </c>
    </row>
    <row r="325" spans="2:22" ht="15" customHeight="1">
      <c r="B325" s="6"/>
      <c r="C325" s="6"/>
      <c r="D325" s="6"/>
      <c r="E325" s="6"/>
      <c r="F325" s="6"/>
      <c r="H325" s="183"/>
      <c r="I325" s="6"/>
      <c r="J325" s="6"/>
      <c r="K325" s="6"/>
      <c r="L325" s="6"/>
      <c r="M325" s="6"/>
      <c r="N325" s="6"/>
      <c r="O325" s="6"/>
      <c r="P325" s="6"/>
      <c r="Q325" s="77"/>
      <c r="R325" s="17"/>
      <c r="S325" s="7"/>
      <c r="T325" s="7"/>
      <c r="U325" s="184"/>
      <c r="V325" s="185"/>
    </row>
    <row r="326" spans="2:22" ht="15" customHeight="1">
      <c r="B326" s="6"/>
      <c r="C326" s="6"/>
      <c r="D326" s="6"/>
      <c r="E326" s="6"/>
      <c r="F326" s="6"/>
      <c r="H326" s="183"/>
      <c r="I326" s="6"/>
      <c r="J326" s="6"/>
      <c r="K326" s="6"/>
      <c r="L326" s="6"/>
      <c r="M326" s="6"/>
      <c r="N326" s="6"/>
      <c r="O326" s="6"/>
      <c r="P326" s="6"/>
      <c r="Q326" s="77"/>
      <c r="R326" s="17"/>
      <c r="S326" s="7"/>
      <c r="T326" s="7"/>
      <c r="U326" s="184"/>
      <c r="V326" s="185"/>
    </row>
    <row r="327" spans="2:22" ht="362.25" customHeight="1">
      <c r="B327" s="6"/>
      <c r="C327" s="6"/>
      <c r="D327" s="6"/>
      <c r="E327" s="6"/>
      <c r="F327" s="6"/>
      <c r="H327" s="183"/>
      <c r="I327" s="6"/>
      <c r="J327" s="6"/>
      <c r="K327" s="6"/>
      <c r="L327" s="6"/>
      <c r="M327" s="6"/>
      <c r="N327" s="6"/>
      <c r="O327" s="6"/>
      <c r="P327" s="6"/>
      <c r="Q327" s="77"/>
      <c r="R327" s="17"/>
      <c r="S327" s="7"/>
      <c r="T327" s="7"/>
      <c r="U327" s="184"/>
      <c r="V327" s="185"/>
    </row>
    <row r="328" spans="2:22" ht="59.25" customHeight="1">
      <c r="B328" s="6"/>
      <c r="C328" s="6"/>
      <c r="D328" s="6"/>
      <c r="E328" s="6"/>
      <c r="F328" s="6"/>
      <c r="H328" s="183"/>
      <c r="I328" s="6"/>
      <c r="J328" s="6"/>
      <c r="K328" s="6"/>
      <c r="L328" s="6"/>
      <c r="M328" s="6"/>
      <c r="N328" s="6"/>
      <c r="O328" s="6"/>
      <c r="P328" s="6"/>
      <c r="Q328" s="77"/>
      <c r="R328" s="17"/>
      <c r="S328" s="7"/>
      <c r="T328" s="7"/>
      <c r="U328" s="184"/>
      <c r="V328" s="185"/>
    </row>
    <row r="329" spans="2:22" ht="15" customHeight="1">
      <c r="B329" s="6"/>
      <c r="C329" s="6"/>
      <c r="D329" s="6"/>
      <c r="E329" s="6"/>
      <c r="F329" s="6"/>
      <c r="H329" s="183"/>
      <c r="I329" s="6"/>
      <c r="J329" s="6"/>
      <c r="K329" s="6"/>
      <c r="L329" s="6"/>
      <c r="M329" s="6"/>
      <c r="N329" s="6"/>
      <c r="O329" s="6"/>
      <c r="P329" s="6"/>
      <c r="Q329" s="77"/>
      <c r="R329" s="17"/>
      <c r="S329" s="7"/>
      <c r="T329" s="7"/>
      <c r="U329" s="184"/>
      <c r="V329" s="185"/>
    </row>
    <row r="330" spans="1:22" ht="15" customHeight="1">
      <c r="A330" s="57" t="s">
        <v>25</v>
      </c>
      <c r="F330" s="6"/>
      <c r="H330" s="183"/>
      <c r="I330" s="6"/>
      <c r="J330" s="6"/>
      <c r="K330" s="6"/>
      <c r="L330" s="6"/>
      <c r="M330" s="6"/>
      <c r="N330" s="6"/>
      <c r="O330" s="6"/>
      <c r="P330" s="6"/>
      <c r="Q330" s="77"/>
      <c r="R330" s="17"/>
      <c r="S330" s="7"/>
      <c r="T330" s="7"/>
      <c r="U330" s="184"/>
      <c r="V330" s="185"/>
    </row>
    <row r="331" spans="2:22" ht="15" customHeight="1" thickBot="1">
      <c r="B331" s="6"/>
      <c r="C331" s="6"/>
      <c r="D331" s="6"/>
      <c r="E331" s="6"/>
      <c r="F331" s="6"/>
      <c r="H331" s="183"/>
      <c r="I331" s="6"/>
      <c r="J331" s="6"/>
      <c r="K331" s="6"/>
      <c r="L331" s="6"/>
      <c r="M331" s="6"/>
      <c r="N331" s="6"/>
      <c r="O331" s="6"/>
      <c r="P331" s="6"/>
      <c r="Q331" s="77"/>
      <c r="R331" s="17"/>
      <c r="S331" s="7"/>
      <c r="T331" s="7"/>
      <c r="U331" s="184"/>
      <c r="V331" s="185"/>
    </row>
    <row r="332" spans="1:22" ht="16.5" thickBot="1">
      <c r="A332" s="173">
        <v>2</v>
      </c>
      <c r="B332" s="223" t="str">
        <f>B74</f>
        <v>Kostanjevec Riječki</v>
      </c>
      <c r="C332" s="224"/>
      <c r="D332" s="224"/>
      <c r="E332" s="224"/>
      <c r="F332" s="224"/>
      <c r="G332" s="224"/>
      <c r="H332" s="224"/>
      <c r="I332" s="224"/>
      <c r="J332" s="224"/>
      <c r="K332" s="225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7"/>
    </row>
    <row r="333" spans="1:22" ht="15.75">
      <c r="A333" s="173"/>
      <c r="B333" s="6"/>
      <c r="C333" s="6"/>
      <c r="D333" s="6"/>
      <c r="E333" s="6"/>
      <c r="F333" s="6"/>
      <c r="H333" s="161" t="s">
        <v>12</v>
      </c>
      <c r="I333" s="162"/>
      <c r="J333" s="162"/>
      <c r="K333" s="162"/>
      <c r="L333" s="8"/>
      <c r="M333" s="8"/>
      <c r="N333" s="8"/>
      <c r="O333" s="8"/>
      <c r="P333" s="8"/>
      <c r="Q333" s="78"/>
      <c r="R333" s="53"/>
      <c r="S333" s="92"/>
      <c r="T333" s="92"/>
      <c r="U333" s="93"/>
      <c r="V333" s="72">
        <f>V103</f>
        <v>0</v>
      </c>
    </row>
    <row r="334" spans="1:22" ht="15.75">
      <c r="A334" s="173"/>
      <c r="B334" s="6"/>
      <c r="C334" s="6"/>
      <c r="D334" s="6"/>
      <c r="E334" s="6"/>
      <c r="F334" s="6"/>
      <c r="H334" s="226" t="s">
        <v>41</v>
      </c>
      <c r="I334" s="227"/>
      <c r="J334" s="227"/>
      <c r="K334" s="227"/>
      <c r="L334" s="227"/>
      <c r="M334" s="227"/>
      <c r="N334" s="227"/>
      <c r="O334" s="227"/>
      <c r="P334" s="227"/>
      <c r="Q334" s="227"/>
      <c r="R334" s="227"/>
      <c r="S334" s="227"/>
      <c r="T334" s="92"/>
      <c r="U334" s="93"/>
      <c r="V334" s="72">
        <f>V333*0.25</f>
        <v>0</v>
      </c>
    </row>
    <row r="335" spans="1:22" ht="15.75">
      <c r="A335" s="174"/>
      <c r="B335" s="6"/>
      <c r="C335" s="6"/>
      <c r="D335" s="6"/>
      <c r="E335" s="6"/>
      <c r="F335" s="6"/>
      <c r="G335" s="94"/>
      <c r="H335" s="226" t="s">
        <v>42</v>
      </c>
      <c r="I335" s="227"/>
      <c r="J335" s="227"/>
      <c r="K335" s="227"/>
      <c r="L335" s="227"/>
      <c r="M335" s="227"/>
      <c r="N335" s="227"/>
      <c r="O335" s="227"/>
      <c r="P335" s="227"/>
      <c r="Q335" s="55"/>
      <c r="R335" s="53"/>
      <c r="S335" s="92"/>
      <c r="T335" s="92"/>
      <c r="U335" s="93"/>
      <c r="V335" s="79">
        <f>V333+V334</f>
        <v>0</v>
      </c>
    </row>
    <row r="336" spans="1:22" ht="15.75" thickBot="1">
      <c r="A336" s="173"/>
      <c r="B336" s="66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7"/>
    </row>
    <row r="337" spans="1:22" ht="16.5" thickBot="1">
      <c r="A337" s="173">
        <v>2</v>
      </c>
      <c r="B337" s="223" t="str">
        <f>B128</f>
        <v>Donja Rijeka</v>
      </c>
      <c r="C337" s="224"/>
      <c r="D337" s="224"/>
      <c r="E337" s="224"/>
      <c r="F337" s="224"/>
      <c r="G337" s="224"/>
      <c r="H337" s="224"/>
      <c r="I337" s="224"/>
      <c r="J337" s="224"/>
      <c r="K337" s="225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7"/>
    </row>
    <row r="338" spans="1:22" ht="15.75">
      <c r="A338" s="173"/>
      <c r="B338" s="6"/>
      <c r="C338" s="6"/>
      <c r="D338" s="6"/>
      <c r="E338" s="6"/>
      <c r="F338" s="6"/>
      <c r="H338" s="161" t="s">
        <v>12</v>
      </c>
      <c r="I338" s="162"/>
      <c r="J338" s="162"/>
      <c r="K338" s="162"/>
      <c r="L338" s="8"/>
      <c r="M338" s="8"/>
      <c r="N338" s="8"/>
      <c r="O338" s="8"/>
      <c r="P338" s="8"/>
      <c r="Q338" s="78"/>
      <c r="R338" s="53"/>
      <c r="S338" s="92"/>
      <c r="T338" s="92"/>
      <c r="U338" s="93"/>
      <c r="V338" s="72">
        <f>V150</f>
        <v>0</v>
      </c>
    </row>
    <row r="339" spans="1:22" ht="15.75">
      <c r="A339" s="173"/>
      <c r="B339" s="6"/>
      <c r="C339" s="6"/>
      <c r="D339" s="6"/>
      <c r="E339" s="6"/>
      <c r="F339" s="6"/>
      <c r="H339" s="226" t="s">
        <v>41</v>
      </c>
      <c r="I339" s="227"/>
      <c r="J339" s="227"/>
      <c r="K339" s="227"/>
      <c r="L339" s="227"/>
      <c r="M339" s="227"/>
      <c r="N339" s="227"/>
      <c r="O339" s="227"/>
      <c r="P339" s="227"/>
      <c r="Q339" s="227"/>
      <c r="R339" s="227"/>
      <c r="S339" s="227"/>
      <c r="T339" s="92"/>
      <c r="U339" s="93"/>
      <c r="V339" s="72">
        <f>V338*0.25</f>
        <v>0</v>
      </c>
    </row>
    <row r="340" spans="1:22" ht="15.75">
      <c r="A340" s="174"/>
      <c r="B340" s="6"/>
      <c r="C340" s="6"/>
      <c r="D340" s="6"/>
      <c r="E340" s="6"/>
      <c r="F340" s="6"/>
      <c r="G340" s="94"/>
      <c r="H340" s="226" t="s">
        <v>42</v>
      </c>
      <c r="I340" s="227"/>
      <c r="J340" s="227"/>
      <c r="K340" s="227"/>
      <c r="L340" s="227"/>
      <c r="M340" s="227"/>
      <c r="N340" s="227"/>
      <c r="O340" s="227"/>
      <c r="P340" s="227"/>
      <c r="Q340" s="55"/>
      <c r="R340" s="53"/>
      <c r="S340" s="92"/>
      <c r="T340" s="92"/>
      <c r="U340" s="93"/>
      <c r="V340" s="79">
        <f>V338+V339</f>
        <v>0</v>
      </c>
    </row>
    <row r="341" spans="1:22" ht="15.75" thickBot="1">
      <c r="A341" s="173"/>
      <c r="B341" s="66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8"/>
      <c r="S341" s="68"/>
      <c r="T341" s="68"/>
      <c r="U341" s="68"/>
      <c r="V341" s="67"/>
    </row>
    <row r="342" spans="1:22" ht="16.5" thickBot="1">
      <c r="A342" s="173">
        <v>3</v>
      </c>
      <c r="B342" s="223" t="str">
        <f>B183</f>
        <v>Gornja Rijeka</v>
      </c>
      <c r="C342" s="224"/>
      <c r="D342" s="224"/>
      <c r="E342" s="224"/>
      <c r="F342" s="224"/>
      <c r="G342" s="224"/>
      <c r="H342" s="224"/>
      <c r="I342" s="224"/>
      <c r="J342" s="224"/>
      <c r="K342" s="225"/>
      <c r="L342" s="68"/>
      <c r="M342" s="68"/>
      <c r="N342" s="68"/>
      <c r="O342" s="68"/>
      <c r="P342" s="68"/>
      <c r="Q342" s="68"/>
      <c r="R342" s="68"/>
      <c r="S342" s="68"/>
      <c r="T342" s="68"/>
      <c r="U342" s="68"/>
      <c r="V342" s="67"/>
    </row>
    <row r="343" spans="1:22" ht="15.75">
      <c r="A343" s="173"/>
      <c r="B343" s="6"/>
      <c r="C343" s="6"/>
      <c r="D343" s="6"/>
      <c r="E343" s="6"/>
      <c r="F343" s="6"/>
      <c r="H343" s="161" t="s">
        <v>12</v>
      </c>
      <c r="I343" s="162"/>
      <c r="J343" s="162"/>
      <c r="K343" s="162"/>
      <c r="L343" s="8"/>
      <c r="M343" s="8"/>
      <c r="N343" s="8"/>
      <c r="O343" s="8"/>
      <c r="P343" s="8"/>
      <c r="Q343" s="78"/>
      <c r="R343" s="53"/>
      <c r="S343" s="92"/>
      <c r="T343" s="92"/>
      <c r="U343" s="93"/>
      <c r="V343" s="72">
        <f>V219</f>
        <v>0</v>
      </c>
    </row>
    <row r="344" spans="1:22" ht="15.75">
      <c r="A344" s="173"/>
      <c r="B344" s="6"/>
      <c r="C344" s="6"/>
      <c r="D344" s="6"/>
      <c r="E344" s="6"/>
      <c r="F344" s="6"/>
      <c r="H344" s="226" t="s">
        <v>41</v>
      </c>
      <c r="I344" s="227"/>
      <c r="J344" s="227"/>
      <c r="K344" s="227"/>
      <c r="L344" s="227"/>
      <c r="M344" s="227"/>
      <c r="N344" s="227"/>
      <c r="O344" s="227"/>
      <c r="P344" s="227"/>
      <c r="Q344" s="227"/>
      <c r="R344" s="227"/>
      <c r="S344" s="227"/>
      <c r="T344" s="92"/>
      <c r="U344" s="93"/>
      <c r="V344" s="72">
        <f>V343*0.25</f>
        <v>0</v>
      </c>
    </row>
    <row r="345" spans="1:22" ht="15.75">
      <c r="A345" s="174"/>
      <c r="B345" s="6"/>
      <c r="C345" s="6"/>
      <c r="D345" s="6"/>
      <c r="E345" s="6"/>
      <c r="F345" s="6"/>
      <c r="G345" s="94"/>
      <c r="H345" s="226" t="s">
        <v>42</v>
      </c>
      <c r="I345" s="227"/>
      <c r="J345" s="227"/>
      <c r="K345" s="227"/>
      <c r="L345" s="227"/>
      <c r="M345" s="227"/>
      <c r="N345" s="227"/>
      <c r="O345" s="227"/>
      <c r="P345" s="227"/>
      <c r="Q345" s="55"/>
      <c r="R345" s="53"/>
      <c r="S345" s="92"/>
      <c r="T345" s="92"/>
      <c r="U345" s="93"/>
      <c r="V345" s="79">
        <f>V343+V344</f>
        <v>0</v>
      </c>
    </row>
    <row r="346" spans="1:22" ht="15.75" thickBot="1">
      <c r="A346" s="173"/>
      <c r="B346" s="66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8"/>
      <c r="S346" s="68"/>
      <c r="T346" s="68"/>
      <c r="U346" s="68"/>
      <c r="V346" s="67"/>
    </row>
    <row r="347" spans="1:22" ht="16.5" thickBot="1">
      <c r="A347" s="173">
        <v>4</v>
      </c>
      <c r="B347" s="223" t="str">
        <f>B227</f>
        <v>Gornja Rijeka</v>
      </c>
      <c r="C347" s="224"/>
      <c r="D347" s="224"/>
      <c r="E347" s="224"/>
      <c r="F347" s="224"/>
      <c r="G347" s="224"/>
      <c r="H347" s="224"/>
      <c r="I347" s="224"/>
      <c r="J347" s="224"/>
      <c r="K347" s="225"/>
      <c r="L347" s="68"/>
      <c r="M347" s="68"/>
      <c r="N347" s="68"/>
      <c r="O347" s="68"/>
      <c r="P347" s="68"/>
      <c r="Q347" s="68"/>
      <c r="R347" s="68"/>
      <c r="S347" s="68"/>
      <c r="T347" s="68"/>
      <c r="U347" s="68"/>
      <c r="V347" s="67"/>
    </row>
    <row r="348" spans="1:22" ht="15.75">
      <c r="A348" s="173"/>
      <c r="B348" s="6"/>
      <c r="C348" s="6"/>
      <c r="D348" s="6"/>
      <c r="E348" s="6"/>
      <c r="F348" s="6"/>
      <c r="H348" s="161" t="s">
        <v>12</v>
      </c>
      <c r="I348" s="162"/>
      <c r="J348" s="162"/>
      <c r="K348" s="162"/>
      <c r="L348" s="8"/>
      <c r="M348" s="8"/>
      <c r="N348" s="8"/>
      <c r="O348" s="8"/>
      <c r="P348" s="8"/>
      <c r="Q348" s="78"/>
      <c r="R348" s="53"/>
      <c r="S348" s="92"/>
      <c r="T348" s="92"/>
      <c r="U348" s="93"/>
      <c r="V348" s="72">
        <f>V259</f>
        <v>0</v>
      </c>
    </row>
    <row r="349" spans="1:22" ht="15.75">
      <c r="A349" s="173"/>
      <c r="B349" s="6"/>
      <c r="C349" s="6"/>
      <c r="D349" s="6"/>
      <c r="E349" s="6"/>
      <c r="F349" s="6"/>
      <c r="H349" s="226" t="s">
        <v>41</v>
      </c>
      <c r="I349" s="227"/>
      <c r="J349" s="227"/>
      <c r="K349" s="227"/>
      <c r="L349" s="227"/>
      <c r="M349" s="227"/>
      <c r="N349" s="227"/>
      <c r="O349" s="227"/>
      <c r="P349" s="227"/>
      <c r="Q349" s="227"/>
      <c r="R349" s="227"/>
      <c r="S349" s="227"/>
      <c r="T349" s="92"/>
      <c r="U349" s="93"/>
      <c r="V349" s="72">
        <f>V348*0.25</f>
        <v>0</v>
      </c>
    </row>
    <row r="350" spans="1:22" ht="15.75">
      <c r="A350" s="174"/>
      <c r="B350" s="6"/>
      <c r="C350" s="6"/>
      <c r="D350" s="6"/>
      <c r="E350" s="6"/>
      <c r="F350" s="6"/>
      <c r="G350" s="94"/>
      <c r="H350" s="226" t="s">
        <v>42</v>
      </c>
      <c r="I350" s="227"/>
      <c r="J350" s="227"/>
      <c r="K350" s="227"/>
      <c r="L350" s="227"/>
      <c r="M350" s="227"/>
      <c r="N350" s="227"/>
      <c r="O350" s="227"/>
      <c r="P350" s="227"/>
      <c r="Q350" s="55"/>
      <c r="R350" s="53"/>
      <c r="S350" s="92"/>
      <c r="T350" s="92"/>
      <c r="U350" s="93"/>
      <c r="V350" s="79">
        <f>V348+V349</f>
        <v>0</v>
      </c>
    </row>
    <row r="351" spans="1:22" ht="15.75" thickBot="1">
      <c r="A351" s="173"/>
      <c r="B351" s="66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7"/>
    </row>
    <row r="352" spans="1:22" ht="16.5" thickBot="1">
      <c r="A352" s="173">
        <v>5</v>
      </c>
      <c r="B352" s="223" t="str">
        <f>B265</f>
        <v>Kolarec</v>
      </c>
      <c r="C352" s="224"/>
      <c r="D352" s="224"/>
      <c r="E352" s="224"/>
      <c r="F352" s="224"/>
      <c r="G352" s="224"/>
      <c r="H352" s="224"/>
      <c r="I352" s="224"/>
      <c r="J352" s="224"/>
      <c r="K352" s="225"/>
      <c r="L352" s="68"/>
      <c r="M352" s="68"/>
      <c r="N352" s="68"/>
      <c r="O352" s="68"/>
      <c r="P352" s="68"/>
      <c r="Q352" s="68"/>
      <c r="R352" s="68"/>
      <c r="S352" s="68"/>
      <c r="T352" s="68"/>
      <c r="U352" s="68"/>
      <c r="V352" s="67"/>
    </row>
    <row r="353" spans="1:22" ht="15.75">
      <c r="A353" s="173"/>
      <c r="B353" s="6"/>
      <c r="C353" s="6"/>
      <c r="D353" s="6"/>
      <c r="E353" s="6"/>
      <c r="F353" s="6"/>
      <c r="H353" s="161" t="s">
        <v>12</v>
      </c>
      <c r="I353" s="162"/>
      <c r="J353" s="162"/>
      <c r="K353" s="162"/>
      <c r="L353" s="8"/>
      <c r="M353" s="8"/>
      <c r="N353" s="8"/>
      <c r="O353" s="8"/>
      <c r="P353" s="8"/>
      <c r="Q353" s="78"/>
      <c r="R353" s="53"/>
      <c r="S353" s="92"/>
      <c r="T353" s="92"/>
      <c r="U353" s="93"/>
      <c r="V353" s="72">
        <f>V291</f>
        <v>0</v>
      </c>
    </row>
    <row r="354" spans="1:22" ht="15.75">
      <c r="A354" s="173"/>
      <c r="B354" s="6"/>
      <c r="C354" s="6"/>
      <c r="D354" s="6"/>
      <c r="E354" s="6"/>
      <c r="F354" s="6"/>
      <c r="H354" s="226" t="s">
        <v>41</v>
      </c>
      <c r="I354" s="227"/>
      <c r="J354" s="227"/>
      <c r="K354" s="227"/>
      <c r="L354" s="227"/>
      <c r="M354" s="227"/>
      <c r="N354" s="227"/>
      <c r="O354" s="227"/>
      <c r="P354" s="227"/>
      <c r="Q354" s="227"/>
      <c r="R354" s="227"/>
      <c r="S354" s="227"/>
      <c r="T354" s="92"/>
      <c r="U354" s="93"/>
      <c r="V354" s="72">
        <f>V353*0.25</f>
        <v>0</v>
      </c>
    </row>
    <row r="355" spans="1:22" ht="15.75">
      <c r="A355" s="174"/>
      <c r="B355" s="6"/>
      <c r="C355" s="6"/>
      <c r="D355" s="6"/>
      <c r="E355" s="6"/>
      <c r="F355" s="6"/>
      <c r="G355" s="94"/>
      <c r="H355" s="226" t="s">
        <v>42</v>
      </c>
      <c r="I355" s="227"/>
      <c r="J355" s="227"/>
      <c r="K355" s="227"/>
      <c r="L355" s="227"/>
      <c r="M355" s="227"/>
      <c r="N355" s="227"/>
      <c r="O355" s="227"/>
      <c r="P355" s="227"/>
      <c r="Q355" s="55"/>
      <c r="R355" s="53"/>
      <c r="S355" s="92"/>
      <c r="T355" s="92"/>
      <c r="U355" s="93"/>
      <c r="V355" s="79">
        <f>V353+V354</f>
        <v>0</v>
      </c>
    </row>
    <row r="356" spans="1:22" ht="15.75" thickBot="1">
      <c r="A356" s="173"/>
      <c r="B356" s="66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7"/>
    </row>
    <row r="357" spans="1:22" ht="16.5" thickBot="1">
      <c r="A357" s="173">
        <v>6</v>
      </c>
      <c r="B357" s="223" t="str">
        <f>B298</f>
        <v>Fodrovec Riječki</v>
      </c>
      <c r="C357" s="224"/>
      <c r="D357" s="224"/>
      <c r="E357" s="224"/>
      <c r="F357" s="224"/>
      <c r="G357" s="224"/>
      <c r="H357" s="224"/>
      <c r="I357" s="224"/>
      <c r="J357" s="224"/>
      <c r="K357" s="225"/>
      <c r="L357" s="68"/>
      <c r="M357" s="68"/>
      <c r="N357" s="68"/>
      <c r="O357" s="68"/>
      <c r="P357" s="68"/>
      <c r="Q357" s="68"/>
      <c r="R357" s="68"/>
      <c r="S357" s="68"/>
      <c r="T357" s="68"/>
      <c r="U357" s="68"/>
      <c r="V357" s="67"/>
    </row>
    <row r="358" spans="1:22" ht="15.75">
      <c r="A358" s="173"/>
      <c r="B358" s="6"/>
      <c r="C358" s="6"/>
      <c r="D358" s="6"/>
      <c r="E358" s="6"/>
      <c r="F358" s="6"/>
      <c r="H358" s="161" t="s">
        <v>12</v>
      </c>
      <c r="I358" s="162"/>
      <c r="J358" s="162"/>
      <c r="K358" s="162"/>
      <c r="L358" s="8"/>
      <c r="M358" s="8"/>
      <c r="N358" s="8"/>
      <c r="O358" s="8"/>
      <c r="P358" s="8"/>
      <c r="Q358" s="78"/>
      <c r="R358" s="53"/>
      <c r="S358" s="92"/>
      <c r="T358" s="92"/>
      <c r="U358" s="93"/>
      <c r="V358" s="72">
        <f>V324</f>
        <v>0</v>
      </c>
    </row>
    <row r="359" spans="1:22" ht="15.75">
      <c r="A359" s="173"/>
      <c r="B359" s="6"/>
      <c r="C359" s="6"/>
      <c r="D359" s="6"/>
      <c r="E359" s="6"/>
      <c r="F359" s="6"/>
      <c r="H359" s="226" t="s">
        <v>41</v>
      </c>
      <c r="I359" s="227"/>
      <c r="J359" s="227"/>
      <c r="K359" s="227"/>
      <c r="L359" s="227"/>
      <c r="M359" s="227"/>
      <c r="N359" s="227"/>
      <c r="O359" s="227"/>
      <c r="P359" s="227"/>
      <c r="Q359" s="227"/>
      <c r="R359" s="227"/>
      <c r="S359" s="227"/>
      <c r="T359" s="92"/>
      <c r="U359" s="93"/>
      <c r="V359" s="72">
        <f>V358*0.25</f>
        <v>0</v>
      </c>
    </row>
    <row r="360" spans="1:22" ht="15.75">
      <c r="A360" s="174"/>
      <c r="B360" s="6"/>
      <c r="C360" s="6"/>
      <c r="D360" s="6"/>
      <c r="E360" s="6"/>
      <c r="F360" s="6"/>
      <c r="G360" s="94"/>
      <c r="H360" s="226" t="s">
        <v>42</v>
      </c>
      <c r="I360" s="227"/>
      <c r="J360" s="227"/>
      <c r="K360" s="227"/>
      <c r="L360" s="227"/>
      <c r="M360" s="227"/>
      <c r="N360" s="227"/>
      <c r="O360" s="227"/>
      <c r="P360" s="227"/>
      <c r="Q360" s="55"/>
      <c r="R360" s="53"/>
      <c r="S360" s="92"/>
      <c r="T360" s="92"/>
      <c r="U360" s="93"/>
      <c r="V360" s="79">
        <f>V358+V359</f>
        <v>0</v>
      </c>
    </row>
    <row r="361" spans="1:22" ht="16.5" thickBot="1">
      <c r="A361" s="174"/>
      <c r="B361" s="6"/>
      <c r="C361" s="6"/>
      <c r="D361" s="6"/>
      <c r="E361" s="6"/>
      <c r="F361" s="6"/>
      <c r="G361" s="6"/>
      <c r="H361" s="186"/>
      <c r="I361" s="186"/>
      <c r="J361" s="186"/>
      <c r="K361" s="186"/>
      <c r="L361" s="186"/>
      <c r="M361" s="186"/>
      <c r="N361" s="186"/>
      <c r="O361" s="186"/>
      <c r="P361" s="186"/>
      <c r="Q361" s="187"/>
      <c r="R361" s="17"/>
      <c r="S361" s="85"/>
      <c r="T361" s="85"/>
      <c r="U361" s="188"/>
      <c r="V361" s="80"/>
    </row>
    <row r="362" spans="1:25" ht="16.5" thickBot="1">
      <c r="A362" s="101"/>
      <c r="B362" s="224" t="s">
        <v>50</v>
      </c>
      <c r="C362" s="224"/>
      <c r="D362" s="224"/>
      <c r="E362" s="224"/>
      <c r="F362" s="224"/>
      <c r="G362" s="224"/>
      <c r="H362" s="224"/>
      <c r="I362" s="224"/>
      <c r="J362" s="224"/>
      <c r="K362" s="224"/>
      <c r="L362" s="95"/>
      <c r="M362" s="95"/>
      <c r="N362" s="95"/>
      <c r="O362" s="95"/>
      <c r="P362" s="95"/>
      <c r="Q362" s="95"/>
      <c r="R362" s="95"/>
      <c r="S362" s="95"/>
      <c r="T362" s="102"/>
      <c r="U362" s="248">
        <f>V338+V343+V348+V353+V358+V333</f>
        <v>0</v>
      </c>
      <c r="V362" s="249"/>
      <c r="X362" s="267"/>
      <c r="Y362" s="267"/>
    </row>
    <row r="363" spans="1:22" ht="16.5" thickBot="1">
      <c r="A363" s="101"/>
      <c r="B363" s="224" t="s">
        <v>43</v>
      </c>
      <c r="C363" s="224"/>
      <c r="D363" s="224"/>
      <c r="E363" s="224"/>
      <c r="F363" s="224"/>
      <c r="G363" s="224"/>
      <c r="H363" s="224"/>
      <c r="I363" s="224"/>
      <c r="J363" s="224"/>
      <c r="K363" s="224"/>
      <c r="L363" s="95"/>
      <c r="M363" s="95"/>
      <c r="N363" s="95"/>
      <c r="O363" s="95"/>
      <c r="P363" s="95"/>
      <c r="Q363" s="95"/>
      <c r="R363" s="95"/>
      <c r="S363" s="95"/>
      <c r="T363" s="102"/>
      <c r="U363" s="248">
        <f>V339+V344+V349+V354+V359+V334</f>
        <v>0</v>
      </c>
      <c r="V363" s="249"/>
    </row>
    <row r="364" spans="1:24" ht="18.75" thickBot="1">
      <c r="A364" s="96"/>
      <c r="B364" s="268" t="s">
        <v>51</v>
      </c>
      <c r="C364" s="269"/>
      <c r="D364" s="269"/>
      <c r="E364" s="269"/>
      <c r="F364" s="269"/>
      <c r="G364" s="269"/>
      <c r="H364" s="269"/>
      <c r="I364" s="269"/>
      <c r="J364" s="269"/>
      <c r="K364" s="269"/>
      <c r="L364" s="97"/>
      <c r="M364" s="97"/>
      <c r="N364" s="97"/>
      <c r="O364" s="97"/>
      <c r="P364" s="97"/>
      <c r="Q364" s="98"/>
      <c r="R364" s="99"/>
      <c r="S364" s="100"/>
      <c r="T364" s="100"/>
      <c r="U364" s="272">
        <f>V340+V345+V350+V355+V360+V335</f>
        <v>0</v>
      </c>
      <c r="V364" s="273"/>
      <c r="W364" s="270"/>
      <c r="X364" s="271"/>
    </row>
    <row r="367" spans="2:18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17"/>
    </row>
    <row r="368" spans="1:20" ht="15">
      <c r="A368" s="65"/>
      <c r="T368" s="65" t="s">
        <v>32</v>
      </c>
    </row>
    <row r="369" ht="15">
      <c r="S369" s="65" t="s">
        <v>33</v>
      </c>
    </row>
  </sheetData>
  <sheetProtection/>
  <mergeCells count="178">
    <mergeCell ref="B342:K342"/>
    <mergeCell ref="U364:V364"/>
    <mergeCell ref="B362:K362"/>
    <mergeCell ref="B352:K352"/>
    <mergeCell ref="H354:S354"/>
    <mergeCell ref="H350:P350"/>
    <mergeCell ref="H349:S349"/>
    <mergeCell ref="H355:P355"/>
    <mergeCell ref="F250:G250"/>
    <mergeCell ref="H334:S334"/>
    <mergeCell ref="H340:P340"/>
    <mergeCell ref="X362:Y362"/>
    <mergeCell ref="B364:K364"/>
    <mergeCell ref="W364:X364"/>
    <mergeCell ref="B347:K347"/>
    <mergeCell ref="H344:S344"/>
    <mergeCell ref="H345:P345"/>
    <mergeCell ref="U363:V363"/>
    <mergeCell ref="C134:E134"/>
    <mergeCell ref="H335:P335"/>
    <mergeCell ref="B251:C251"/>
    <mergeCell ref="E251:F251"/>
    <mergeCell ref="K267:M267"/>
    <mergeCell ref="C269:D269"/>
    <mergeCell ref="E269:J269"/>
    <mergeCell ref="B332:K332"/>
    <mergeCell ref="B273:R274"/>
    <mergeCell ref="F283:G283"/>
    <mergeCell ref="T136:T137"/>
    <mergeCell ref="B89:C89"/>
    <mergeCell ref="E89:F89"/>
    <mergeCell ref="F96:G96"/>
    <mergeCell ref="O134:P134"/>
    <mergeCell ref="H128:S128"/>
    <mergeCell ref="C133:P133"/>
    <mergeCell ref="B136:R137"/>
    <mergeCell ref="B128:G128"/>
    <mergeCell ref="E132:J132"/>
    <mergeCell ref="E78:J78"/>
    <mergeCell ref="C187:D187"/>
    <mergeCell ref="E187:J187"/>
    <mergeCell ref="B95:R95"/>
    <mergeCell ref="U136:U137"/>
    <mergeCell ref="D92:E92"/>
    <mergeCell ref="B87:R87"/>
    <mergeCell ref="B141:C141"/>
    <mergeCell ref="E141:F141"/>
    <mergeCell ref="S136:S137"/>
    <mergeCell ref="C80:E80"/>
    <mergeCell ref="E93:F93"/>
    <mergeCell ref="B74:G74"/>
    <mergeCell ref="C79:P79"/>
    <mergeCell ref="O80:P80"/>
    <mergeCell ref="B91:R91"/>
    <mergeCell ref="B93:C93"/>
    <mergeCell ref="H74:R74"/>
    <mergeCell ref="K76:M76"/>
    <mergeCell ref="C78:D78"/>
    <mergeCell ref="B2:T2"/>
    <mergeCell ref="C4:U5"/>
    <mergeCell ref="C7:U8"/>
    <mergeCell ref="C10:U11"/>
    <mergeCell ref="C13:U14"/>
    <mergeCell ref="C16:U16"/>
    <mergeCell ref="B363:K363"/>
    <mergeCell ref="V191:V192"/>
    <mergeCell ref="U235:U236"/>
    <mergeCell ref="V235:V236"/>
    <mergeCell ref="E243:F243"/>
    <mergeCell ref="B337:K337"/>
    <mergeCell ref="S235:S236"/>
    <mergeCell ref="T235:T236"/>
    <mergeCell ref="B284:C284"/>
    <mergeCell ref="H339:S339"/>
    <mergeCell ref="B82:R83"/>
    <mergeCell ref="B85:R85"/>
    <mergeCell ref="U362:V362"/>
    <mergeCell ref="C132:D132"/>
    <mergeCell ref="B245:R245"/>
    <mergeCell ref="B265:G265"/>
    <mergeCell ref="K130:M130"/>
    <mergeCell ref="B184:R184"/>
    <mergeCell ref="K185:M185"/>
    <mergeCell ref="V136:V137"/>
    <mergeCell ref="C18:V19"/>
    <mergeCell ref="B129:S129"/>
    <mergeCell ref="S82:S83"/>
    <mergeCell ref="T82:T83"/>
    <mergeCell ref="U82:U83"/>
    <mergeCell ref="F205:G205"/>
    <mergeCell ref="B195:R195"/>
    <mergeCell ref="B75:R75"/>
    <mergeCell ref="V82:V83"/>
    <mergeCell ref="C21:V21"/>
    <mergeCell ref="B248:R248"/>
    <mergeCell ref="B228:R228"/>
    <mergeCell ref="K229:M229"/>
    <mergeCell ref="C231:D231"/>
    <mergeCell ref="E231:J231"/>
    <mergeCell ref="B239:R239"/>
    <mergeCell ref="B241:R241"/>
    <mergeCell ref="B243:C243"/>
    <mergeCell ref="F206:G206"/>
    <mergeCell ref="B227:G227"/>
    <mergeCell ref="H227:R227"/>
    <mergeCell ref="B183:G183"/>
    <mergeCell ref="H183:R183"/>
    <mergeCell ref="D202:E202"/>
    <mergeCell ref="C188:P188"/>
    <mergeCell ref="C189:E189"/>
    <mergeCell ref="O189:P189"/>
    <mergeCell ref="B139:R139"/>
    <mergeCell ref="B140:R140"/>
    <mergeCell ref="B191:R192"/>
    <mergeCell ref="S191:S192"/>
    <mergeCell ref="T191:T192"/>
    <mergeCell ref="B204:R204"/>
    <mergeCell ref="B143:R143"/>
    <mergeCell ref="B145:C145"/>
    <mergeCell ref="E145:F145"/>
    <mergeCell ref="D144:E144"/>
    <mergeCell ref="U191:U192"/>
    <mergeCell ref="B210:C210"/>
    <mergeCell ref="E210:F210"/>
    <mergeCell ref="C232:P232"/>
    <mergeCell ref="C233:E233"/>
    <mergeCell ref="O233:P233"/>
    <mergeCell ref="B197:R197"/>
    <mergeCell ref="B199:C199"/>
    <mergeCell ref="E199:F199"/>
    <mergeCell ref="B201:R201"/>
    <mergeCell ref="B208:R208"/>
    <mergeCell ref="B209:R209"/>
    <mergeCell ref="H265:R265"/>
    <mergeCell ref="B266:R266"/>
    <mergeCell ref="C270:P270"/>
    <mergeCell ref="C271:E271"/>
    <mergeCell ref="O271:P271"/>
    <mergeCell ref="F249:G249"/>
    <mergeCell ref="B235:R236"/>
    <mergeCell ref="D246:E246"/>
    <mergeCell ref="S273:S274"/>
    <mergeCell ref="T273:T274"/>
    <mergeCell ref="U273:U274"/>
    <mergeCell ref="V273:V274"/>
    <mergeCell ref="B281:R281"/>
    <mergeCell ref="F282:G282"/>
    <mergeCell ref="B276:C276"/>
    <mergeCell ref="E276:F276"/>
    <mergeCell ref="B278:R278"/>
    <mergeCell ref="D279:E279"/>
    <mergeCell ref="E284:F284"/>
    <mergeCell ref="B357:K357"/>
    <mergeCell ref="H359:S359"/>
    <mergeCell ref="H360:P360"/>
    <mergeCell ref="B298:G298"/>
    <mergeCell ref="H298:R298"/>
    <mergeCell ref="B299:R299"/>
    <mergeCell ref="K300:M300"/>
    <mergeCell ref="C302:D302"/>
    <mergeCell ref="E302:J302"/>
    <mergeCell ref="V306:V307"/>
    <mergeCell ref="B309:C309"/>
    <mergeCell ref="E309:F309"/>
    <mergeCell ref="B311:R311"/>
    <mergeCell ref="D312:E312"/>
    <mergeCell ref="C303:P303"/>
    <mergeCell ref="C304:E304"/>
    <mergeCell ref="O304:P304"/>
    <mergeCell ref="B306:R307"/>
    <mergeCell ref="S306:S307"/>
    <mergeCell ref="B314:R314"/>
    <mergeCell ref="F315:G315"/>
    <mergeCell ref="F316:G316"/>
    <mergeCell ref="B317:C317"/>
    <mergeCell ref="E317:F317"/>
    <mergeCell ref="U306:U307"/>
    <mergeCell ref="T306:T307"/>
  </mergeCells>
  <printOptions/>
  <pageMargins left="0.7874015748031497" right="0.1968503937007874" top="0.2755905511811024" bottom="0.15748031496062992" header="0.2362204724409449" footer="0.15748031496062992"/>
  <pageSetup horizontalDpi="600" verticalDpi="600" orientation="portrait" paperSize="9" scale="93" r:id="rId1"/>
  <headerFooter alignWithMargins="0">
    <oddHeader xml:space="preserve">&amp;L&amp;"Arial,Podebljano"&amp;12kašik d.o.o. Križevci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Andreja Bogdan</cp:lastModifiedBy>
  <cp:lastPrinted>2018-10-24T04:42:13Z</cp:lastPrinted>
  <dcterms:created xsi:type="dcterms:W3CDTF">2005-06-08T05:46:14Z</dcterms:created>
  <dcterms:modified xsi:type="dcterms:W3CDTF">2018-10-24T10:39:14Z</dcterms:modified>
  <cp:category/>
  <cp:version/>
  <cp:contentType/>
  <cp:contentStatus/>
</cp:coreProperties>
</file>